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fo\Desktop\AnalysisSpreadSheets\"/>
    </mc:Choice>
  </mc:AlternateContent>
  <xr:revisionPtr revIDLastSave="0" documentId="13_ncr:1_{6BE23A98-8973-4D9B-9D8E-708F9B1493D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atios" sheetId="2" r:id="rId1"/>
    <sheet name="Data Shee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2" l="1"/>
  <c r="K6" i="2"/>
  <c r="F9" i="2"/>
  <c r="E9" i="2"/>
  <c r="F8" i="2"/>
  <c r="E8" i="2"/>
  <c r="N27" i="2"/>
  <c r="N29" i="2" s="1"/>
  <c r="N31" i="2" s="1"/>
  <c r="L27" i="2"/>
  <c r="C11" i="2" s="1"/>
  <c r="J27" i="2"/>
  <c r="J29" i="2" s="1"/>
  <c r="E13" i="2" s="1"/>
  <c r="F7" i="2"/>
  <c r="E7" i="2"/>
  <c r="F5" i="2"/>
  <c r="E5" i="2"/>
  <c r="F6" i="2"/>
  <c r="E6" i="2"/>
  <c r="F4" i="2"/>
  <c r="E4" i="2"/>
  <c r="C7" i="2"/>
  <c r="B7" i="2"/>
  <c r="O6" i="2"/>
  <c r="M6" i="2"/>
  <c r="O12" i="2"/>
  <c r="O11" i="2"/>
  <c r="O9" i="2"/>
  <c r="O7" i="2"/>
  <c r="M12" i="2"/>
  <c r="M11" i="2"/>
  <c r="M9" i="2"/>
  <c r="M7" i="2"/>
  <c r="K12" i="2"/>
  <c r="K11" i="2"/>
  <c r="K9" i="2"/>
  <c r="L21" i="2"/>
  <c r="N21" i="2"/>
  <c r="N24" i="2" s="1"/>
  <c r="O25" i="2" s="1"/>
  <c r="N8" i="2"/>
  <c r="N10" i="2" s="1"/>
  <c r="N13" i="2" s="1"/>
  <c r="O13" i="2" s="1"/>
  <c r="J8" i="2"/>
  <c r="K8" i="2" s="1"/>
  <c r="L8" i="2"/>
  <c r="M8" i="2" s="1"/>
  <c r="C13" i="2" l="1"/>
  <c r="C12" i="2"/>
  <c r="B11" i="2"/>
  <c r="B12" i="2"/>
  <c r="O26" i="2"/>
  <c r="L29" i="2"/>
  <c r="O27" i="2"/>
  <c r="O24" i="2"/>
  <c r="J31" i="2"/>
  <c r="O18" i="2"/>
  <c r="O17" i="2"/>
  <c r="O31" i="2"/>
  <c r="O21" i="2"/>
  <c r="O28" i="2"/>
  <c r="O8" i="2"/>
  <c r="O22" i="2"/>
  <c r="O19" i="2"/>
  <c r="O23" i="2"/>
  <c r="O30" i="2"/>
  <c r="O29" i="2"/>
  <c r="O10" i="2"/>
  <c r="O16" i="2"/>
  <c r="O20" i="2"/>
  <c r="J21" i="2"/>
  <c r="B13" i="2" s="1"/>
  <c r="L24" i="2"/>
  <c r="J10" i="2"/>
  <c r="L10" i="2"/>
  <c r="B16" i="1"/>
  <c r="C16" i="1" s="1"/>
  <c r="B15" i="1"/>
  <c r="C15" i="1" s="1"/>
  <c r="F11" i="1"/>
  <c r="D11" i="1"/>
  <c r="D12" i="1" s="1"/>
  <c r="B12" i="1"/>
  <c r="C12" i="1" s="1"/>
  <c r="B11" i="1"/>
  <c r="E26" i="1"/>
  <c r="C26" i="1"/>
  <c r="E25" i="1"/>
  <c r="C25" i="1"/>
  <c r="E24" i="1"/>
  <c r="C24" i="1"/>
  <c r="E23" i="1"/>
  <c r="C23" i="1"/>
  <c r="E22" i="1"/>
  <c r="C22" i="1"/>
  <c r="E21" i="1"/>
  <c r="C21" i="1"/>
  <c r="E20" i="1"/>
  <c r="C20" i="1"/>
  <c r="E19" i="1"/>
  <c r="C19" i="1"/>
  <c r="E18" i="1"/>
  <c r="C18" i="1"/>
  <c r="E17" i="1"/>
  <c r="C17" i="1"/>
  <c r="E16" i="1"/>
  <c r="E15" i="1"/>
  <c r="C11" i="1"/>
  <c r="E10" i="1"/>
  <c r="C10" i="1"/>
  <c r="E9" i="1"/>
  <c r="C9" i="1"/>
  <c r="E8" i="1"/>
  <c r="C8" i="1"/>
  <c r="E7" i="1"/>
  <c r="C7" i="1"/>
  <c r="F12" i="2" l="1"/>
  <c r="F13" i="2"/>
  <c r="L31" i="2"/>
  <c r="M31" i="2" s="1"/>
  <c r="C14" i="2"/>
  <c r="M25" i="2"/>
  <c r="M26" i="2"/>
  <c r="B14" i="2"/>
  <c r="M10" i="2"/>
  <c r="F11" i="2"/>
  <c r="K10" i="2"/>
  <c r="E11" i="2"/>
  <c r="M24" i="2"/>
  <c r="M29" i="2"/>
  <c r="M22" i="2"/>
  <c r="M18" i="2"/>
  <c r="M28" i="2"/>
  <c r="M17" i="2"/>
  <c r="M20" i="2"/>
  <c r="M23" i="2"/>
  <c r="M19" i="2"/>
  <c r="M27" i="2"/>
  <c r="M16" i="2"/>
  <c r="M30" i="2"/>
  <c r="M21" i="2"/>
  <c r="J24" i="2"/>
  <c r="E12" i="2" s="1"/>
  <c r="L13" i="2"/>
  <c r="J13" i="2"/>
  <c r="E12" i="1"/>
  <c r="E11" i="1"/>
  <c r="B4" i="2" l="1"/>
  <c r="C8" i="2"/>
  <c r="C5" i="2"/>
  <c r="B8" i="2"/>
  <c r="B5" i="2"/>
  <c r="K25" i="2"/>
  <c r="K26" i="2"/>
  <c r="K24" i="2"/>
  <c r="M13" i="2"/>
  <c r="C6" i="2"/>
  <c r="C4" i="2"/>
  <c r="K13" i="2"/>
  <c r="B6" i="2"/>
  <c r="K21" i="2"/>
  <c r="K31" i="2"/>
  <c r="K27" i="2"/>
  <c r="K17" i="2"/>
  <c r="K30" i="2"/>
  <c r="K20" i="2"/>
  <c r="K16" i="2"/>
  <c r="K18" i="2"/>
  <c r="K29" i="2"/>
  <c r="K23" i="2"/>
  <c r="K19" i="2"/>
  <c r="K22" i="2"/>
  <c r="K28" i="2"/>
</calcChain>
</file>

<file path=xl/sharedStrings.xml><?xml version="1.0" encoding="utf-8"?>
<sst xmlns="http://schemas.openxmlformats.org/spreadsheetml/2006/main" count="116" uniqueCount="77">
  <si>
    <t>RATIO ANALYSIS</t>
  </si>
  <si>
    <t>Income Statement</t>
  </si>
  <si>
    <t>Revenue</t>
  </si>
  <si>
    <t>Cost of Goods Sold</t>
  </si>
  <si>
    <t>Interest Expense</t>
  </si>
  <si>
    <t>Tax Expense</t>
  </si>
  <si>
    <t>Income from Cont Operations</t>
  </si>
  <si>
    <t>Net Income</t>
  </si>
  <si>
    <t>Balance Sheet</t>
  </si>
  <si>
    <t>Cash</t>
  </si>
  <si>
    <t>Short Term Investments</t>
  </si>
  <si>
    <t>Accounts Receivable</t>
  </si>
  <si>
    <t>Inventory</t>
  </si>
  <si>
    <t>Current Assets</t>
  </si>
  <si>
    <t>Long Term Investments</t>
  </si>
  <si>
    <t>Net Fixed Assets</t>
  </si>
  <si>
    <t>Other Assets</t>
  </si>
  <si>
    <t>Total Assets</t>
  </si>
  <si>
    <t>Current Liabilities</t>
  </si>
  <si>
    <t>Total Liabilities</t>
  </si>
  <si>
    <t>Total Stockholders' Equity</t>
  </si>
  <si>
    <t>Cash Flow</t>
  </si>
  <si>
    <t>Cash Flow from Operations</t>
  </si>
  <si>
    <t>Dividends Paid</t>
  </si>
  <si>
    <t>Interest Paid</t>
  </si>
  <si>
    <t xml:space="preserve">Share Information </t>
  </si>
  <si>
    <t>Market Price at Year End</t>
  </si>
  <si>
    <t>Earnings Per Share - Basic</t>
  </si>
  <si>
    <t>Shares Outstanding</t>
  </si>
  <si>
    <t>Activity Ratios</t>
  </si>
  <si>
    <t>Inventory Turnover</t>
  </si>
  <si>
    <t>Profitability Ratios</t>
  </si>
  <si>
    <t>Return on Equity</t>
  </si>
  <si>
    <t>Liquidity Ratios</t>
  </si>
  <si>
    <t>Current Ratio</t>
  </si>
  <si>
    <t>Quick Ratio</t>
  </si>
  <si>
    <t>Solvency Ratios</t>
  </si>
  <si>
    <t>Description</t>
  </si>
  <si>
    <t>Percentage</t>
  </si>
  <si>
    <t>Amount</t>
  </si>
  <si>
    <t>in Crores</t>
  </si>
  <si>
    <t xml:space="preserve">Amount </t>
  </si>
  <si>
    <t>₹</t>
  </si>
  <si>
    <t>www.ExcelDataPro.com</t>
  </si>
  <si>
    <t>Gross Margin %</t>
  </si>
  <si>
    <t>Return On Sales</t>
  </si>
  <si>
    <t>CY</t>
  </si>
  <si>
    <t>PY</t>
  </si>
  <si>
    <t>Cash Ratio</t>
  </si>
  <si>
    <t>Working Capital</t>
  </si>
  <si>
    <t>Times Interest Earned</t>
  </si>
  <si>
    <t>Debt To Equity</t>
  </si>
  <si>
    <t>Days of Inventory</t>
  </si>
  <si>
    <t>PY-1</t>
  </si>
  <si>
    <t>Total  Equity</t>
  </si>
  <si>
    <t>Long Term Liabilities</t>
  </si>
  <si>
    <t>%</t>
  </si>
  <si>
    <t>Pctg</t>
  </si>
  <si>
    <t>Gross Profit</t>
  </si>
  <si>
    <t>Operating Expenses</t>
  </si>
  <si>
    <t>Prepaid Expenses</t>
  </si>
  <si>
    <t>Total Liabilities &amp; Equity</t>
  </si>
  <si>
    <t>Earnings Before Interest &amp; Taxes</t>
  </si>
  <si>
    <t>Accounts Receivable Collection Days</t>
  </si>
  <si>
    <t>Accounts Payable Turnover</t>
  </si>
  <si>
    <t>Accounts Payable Payment Days</t>
  </si>
  <si>
    <t>Accounts Payable</t>
  </si>
  <si>
    <t>Other Liabilties</t>
  </si>
  <si>
    <t>Accounts Receivable Turnover</t>
  </si>
  <si>
    <t>(Net Profit Margin)</t>
  </si>
  <si>
    <t>Return on Total Assets</t>
  </si>
  <si>
    <t>Return on Fixed Assets</t>
  </si>
  <si>
    <t>Net Sales (Revenue)</t>
  </si>
  <si>
    <t>Debt To Total Assets</t>
  </si>
  <si>
    <t xml:space="preserve"> Financial Statements</t>
  </si>
  <si>
    <t>The cells highlighted in red are automatically calculated in the Financial Statements</t>
  </si>
  <si>
    <t>Note: The Error Message for Dividing By 0  will disappear after entering data in the Financial Statements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</si>
</sst>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0.0%"/>
    <numFmt numFmtId="165" formatCode="&quot;$&quot;#,##0.00"/>
  </numFmts>
  <fonts count="29" x14ac:knownFonts="1">
    <font>
      <sz val="10"/>
      <name val="Arial"/>
      <family val="2"/>
    </font>
    <font>
      <b/>
      <sz val="16"/>
      <color theme="0"/>
      <name val="Arial"/>
      <family val="2"/>
    </font>
    <font>
      <b/>
      <sz val="10"/>
      <name val="Calibri"/>
      <family val="2"/>
    </font>
    <font>
      <b/>
      <u/>
      <sz val="10"/>
      <name val="Calibri"/>
      <family val="2"/>
    </font>
    <font>
      <sz val="10"/>
      <name val="Calibri"/>
      <family val="2"/>
    </font>
    <font>
      <b/>
      <sz val="12"/>
      <color theme="0"/>
      <name val="Calibri"/>
      <family val="2"/>
    </font>
    <font>
      <b/>
      <sz val="18"/>
      <color theme="0"/>
      <name val="Calibri"/>
      <family val="2"/>
    </font>
    <font>
      <u/>
      <sz val="10"/>
      <color theme="10"/>
      <name val="Arial"/>
      <family val="2"/>
    </font>
    <font>
      <b/>
      <u/>
      <sz val="18"/>
      <color rgb="FFFFFF00"/>
      <name val="Calibri"/>
      <family val="2"/>
    </font>
    <font>
      <sz val="14"/>
      <name val="Calibri"/>
      <family val="2"/>
    </font>
    <font>
      <b/>
      <sz val="14"/>
      <color indexed="9"/>
      <name val="Calibri"/>
      <family val="2"/>
    </font>
    <font>
      <u/>
      <sz val="16"/>
      <color rgb="FFFFFF00"/>
      <name val="Arial"/>
      <family val="2"/>
    </font>
    <font>
      <b/>
      <sz val="16"/>
      <color rgb="FFFFFF00"/>
      <name val="Arial"/>
      <family val="2"/>
    </font>
    <font>
      <b/>
      <sz val="10"/>
      <color theme="0"/>
      <name val="Calibri"/>
      <family val="2"/>
    </font>
    <font>
      <sz val="8"/>
      <color theme="0"/>
      <name val="Calibri"/>
      <family val="2"/>
    </font>
    <font>
      <b/>
      <u/>
      <sz val="10"/>
      <color theme="0"/>
      <name val="Calibri"/>
      <family val="2"/>
    </font>
    <font>
      <sz val="10"/>
      <color theme="0"/>
      <name val="Calibri"/>
      <family val="2"/>
    </font>
    <font>
      <b/>
      <sz val="14"/>
      <color theme="0"/>
      <name val="Calibri"/>
      <family val="2"/>
    </font>
    <font>
      <sz val="14"/>
      <color theme="0"/>
      <name val="Calibri"/>
      <family val="2"/>
    </font>
    <font>
      <sz val="10"/>
      <name val="Verdana"/>
      <family val="2"/>
    </font>
    <font>
      <sz val="12"/>
      <name val="Verdana"/>
      <family val="2"/>
    </font>
    <font>
      <sz val="12"/>
      <color theme="0"/>
      <name val="Verdana"/>
      <family val="2"/>
    </font>
    <font>
      <b/>
      <sz val="12"/>
      <color theme="0"/>
      <name val="Verdana"/>
      <family val="2"/>
    </font>
    <font>
      <b/>
      <sz val="10"/>
      <color theme="0"/>
      <name val="Verdana"/>
      <family val="2"/>
    </font>
    <font>
      <sz val="8"/>
      <color theme="0"/>
      <name val="Verdana"/>
      <family val="2"/>
    </font>
    <font>
      <b/>
      <u/>
      <sz val="12"/>
      <name val="Verdana"/>
      <family val="2"/>
    </font>
    <font>
      <b/>
      <u/>
      <sz val="12"/>
      <color theme="0"/>
      <name val="Verdana"/>
      <family val="2"/>
    </font>
    <font>
      <sz val="10"/>
      <color theme="0"/>
      <name val="Verdana"/>
      <family val="2"/>
    </font>
    <font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/>
      <diagonal/>
    </border>
    <border>
      <left/>
      <right style="thick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  <border>
      <left style="thick">
        <color theme="0"/>
      </left>
      <right style="medium">
        <color auto="1"/>
      </right>
      <top style="thick">
        <color theme="0"/>
      </top>
      <bottom style="medium">
        <color auto="1"/>
      </bottom>
      <diagonal/>
    </border>
    <border>
      <left style="medium">
        <color auto="1"/>
      </left>
      <right style="thick">
        <color theme="0"/>
      </right>
      <top style="thick">
        <color theme="0"/>
      </top>
      <bottom style="medium">
        <color auto="1"/>
      </bottom>
      <diagonal/>
    </border>
    <border>
      <left style="thick">
        <color theme="0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theme="0"/>
      </right>
      <top style="medium">
        <color auto="1"/>
      </top>
      <bottom style="medium">
        <color auto="1"/>
      </bottom>
      <diagonal/>
    </border>
    <border>
      <left style="thick">
        <color theme="0"/>
      </left>
      <right style="medium">
        <color auto="1"/>
      </right>
      <top style="medium">
        <color auto="1"/>
      </top>
      <bottom style="thick">
        <color theme="0"/>
      </bottom>
      <diagonal/>
    </border>
    <border>
      <left style="medium">
        <color auto="1"/>
      </left>
      <right style="thick">
        <color theme="0"/>
      </right>
      <top style="medium">
        <color auto="1"/>
      </top>
      <bottom style="thick">
        <color theme="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/>
      </left>
      <right style="medium">
        <color auto="1"/>
      </right>
      <top/>
      <bottom style="thick">
        <color theme="0"/>
      </bottom>
      <diagonal/>
    </border>
    <border>
      <left style="medium">
        <color auto="1"/>
      </left>
      <right style="thick">
        <color theme="0"/>
      </right>
      <top/>
      <bottom style="thick">
        <color theme="0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136">
    <xf numFmtId="0" fontId="0" fillId="0" borderId="0" xfId="0"/>
    <xf numFmtId="0" fontId="0" fillId="0" borderId="1" xfId="0" applyBorder="1"/>
    <xf numFmtId="0" fontId="4" fillId="0" borderId="2" xfId="0" applyFont="1" applyBorder="1"/>
    <xf numFmtId="0" fontId="0" fillId="0" borderId="0" xfId="0" applyBorder="1"/>
    <xf numFmtId="0" fontId="14" fillId="3" borderId="1" xfId="0" applyFont="1" applyFill="1" applyBorder="1"/>
    <xf numFmtId="0" fontId="4" fillId="4" borderId="0" xfId="0" applyFont="1" applyFill="1" applyBorder="1"/>
    <xf numFmtId="0" fontId="17" fillId="3" borderId="5" xfId="0" applyFont="1" applyFill="1" applyBorder="1"/>
    <xf numFmtId="0" fontId="10" fillId="3" borderId="5" xfId="0" applyFont="1" applyFill="1" applyBorder="1"/>
    <xf numFmtId="0" fontId="9" fillId="3" borderId="6" xfId="0" applyFont="1" applyFill="1" applyBorder="1"/>
    <xf numFmtId="0" fontId="9" fillId="3" borderId="7" xfId="0" applyFont="1" applyFill="1" applyBorder="1"/>
    <xf numFmtId="0" fontId="9" fillId="3" borderId="13" xfId="0" applyFont="1" applyFill="1" applyBorder="1"/>
    <xf numFmtId="0" fontId="9" fillId="3" borderId="12" xfId="0" applyFont="1" applyFill="1" applyBorder="1"/>
    <xf numFmtId="0" fontId="9" fillId="3" borderId="14" xfId="0" applyFont="1" applyFill="1" applyBorder="1"/>
    <xf numFmtId="0" fontId="5" fillId="3" borderId="4" xfId="0" applyNumberFormat="1" applyFont="1" applyFill="1" applyBorder="1"/>
    <xf numFmtId="0" fontId="13" fillId="3" borderId="4" xfId="0" applyFont="1" applyFill="1" applyBorder="1" applyAlignment="1">
      <alignment horizontal="center"/>
    </xf>
    <xf numFmtId="0" fontId="15" fillId="3" borderId="8" xfId="0" applyFont="1" applyFill="1" applyBorder="1" applyAlignment="1">
      <alignment horizontal="center"/>
    </xf>
    <xf numFmtId="0" fontId="15" fillId="3" borderId="10" xfId="0" applyFont="1" applyFill="1" applyBorder="1" applyAlignment="1">
      <alignment horizontal="center"/>
    </xf>
    <xf numFmtId="0" fontId="15" fillId="3" borderId="4" xfId="0" applyFont="1" applyFill="1" applyBorder="1" applyAlignment="1">
      <alignment horizontal="center"/>
    </xf>
    <xf numFmtId="0" fontId="15" fillId="3" borderId="5" xfId="0" applyFont="1" applyFill="1" applyBorder="1" applyAlignment="1">
      <alignment horizontal="center"/>
    </xf>
    <xf numFmtId="0" fontId="13" fillId="3" borderId="4" xfId="0" applyFont="1" applyFill="1" applyBorder="1"/>
    <xf numFmtId="3" fontId="13" fillId="3" borderId="4" xfId="0" applyNumberFormat="1" applyFont="1" applyFill="1" applyBorder="1" applyAlignment="1">
      <alignment horizontal="center" vertical="center"/>
    </xf>
    <xf numFmtId="0" fontId="16" fillId="3" borderId="10" xfId="0" applyFont="1" applyFill="1" applyBorder="1"/>
    <xf numFmtId="0" fontId="4" fillId="4" borderId="8" xfId="0" applyFont="1" applyFill="1" applyBorder="1"/>
    <xf numFmtId="0" fontId="4" fillId="4" borderId="9" xfId="0" applyFont="1" applyFill="1" applyBorder="1"/>
    <xf numFmtId="0" fontId="4" fillId="4" borderId="10" xfId="0" applyFont="1" applyFill="1" applyBorder="1"/>
    <xf numFmtId="164" fontId="4" fillId="4" borderId="8" xfId="0" applyNumberFormat="1" applyFont="1" applyFill="1" applyBorder="1"/>
    <xf numFmtId="164" fontId="4" fillId="4" borderId="9" xfId="0" applyNumberFormat="1" applyFont="1" applyFill="1" applyBorder="1"/>
    <xf numFmtId="164" fontId="4" fillId="4" borderId="10" xfId="0" applyNumberFormat="1" applyFont="1" applyFill="1" applyBorder="1"/>
    <xf numFmtId="3" fontId="4" fillId="2" borderId="4" xfId="0" applyNumberFormat="1" applyFont="1" applyFill="1" applyBorder="1"/>
    <xf numFmtId="3" fontId="4" fillId="4" borderId="4" xfId="0" applyNumberFormat="1" applyFont="1" applyFill="1" applyBorder="1"/>
    <xf numFmtId="3" fontId="4" fillId="2" borderId="7" xfId="0" applyNumberFormat="1" applyFont="1" applyFill="1" applyBorder="1"/>
    <xf numFmtId="0" fontId="3" fillId="4" borderId="8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13" fillId="3" borderId="5" xfId="0" applyFont="1" applyFill="1" applyBorder="1"/>
    <xf numFmtId="3" fontId="16" fillId="3" borderId="6" xfId="0" applyNumberFormat="1" applyFont="1" applyFill="1" applyBorder="1"/>
    <xf numFmtId="164" fontId="16" fillId="3" borderId="6" xfId="0" applyNumberFormat="1" applyFont="1" applyFill="1" applyBorder="1"/>
    <xf numFmtId="0" fontId="15" fillId="3" borderId="7" xfId="0" applyFont="1" applyFill="1" applyBorder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4" fillId="4" borderId="4" xfId="0" applyFont="1" applyFill="1" applyBorder="1"/>
    <xf numFmtId="3" fontId="4" fillId="2" borderId="0" xfId="0" applyNumberFormat="1" applyFont="1" applyFill="1" applyBorder="1"/>
    <xf numFmtId="3" fontId="4" fillId="2" borderId="10" xfId="0" applyNumberFormat="1" applyFont="1" applyFill="1" applyBorder="1"/>
    <xf numFmtId="0" fontId="16" fillId="3" borderId="6" xfId="0" applyFont="1" applyFill="1" applyBorder="1"/>
    <xf numFmtId="0" fontId="13" fillId="3" borderId="15" xfId="0" applyFont="1" applyFill="1" applyBorder="1"/>
    <xf numFmtId="0" fontId="2" fillId="4" borderId="10" xfId="0" applyFont="1" applyFill="1" applyBorder="1"/>
    <xf numFmtId="4" fontId="4" fillId="2" borderId="4" xfId="0" applyNumberFormat="1" applyFont="1" applyFill="1" applyBorder="1"/>
    <xf numFmtId="165" fontId="16" fillId="3" borderId="3" xfId="0" applyNumberFormat="1" applyFont="1" applyFill="1" applyBorder="1"/>
    <xf numFmtId="0" fontId="2" fillId="4" borderId="4" xfId="0" applyFont="1" applyFill="1" applyBorder="1"/>
    <xf numFmtId="0" fontId="18" fillId="3" borderId="6" xfId="0" applyFont="1" applyFill="1" applyBorder="1" applyAlignment="1">
      <alignment horizontal="center" vertical="center"/>
    </xf>
    <xf numFmtId="0" fontId="18" fillId="3" borderId="7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9" fillId="0" borderId="0" xfId="0" applyFont="1"/>
    <xf numFmtId="0" fontId="20" fillId="2" borderId="8" xfId="0" applyFont="1" applyFill="1" applyBorder="1"/>
    <xf numFmtId="0" fontId="20" fillId="2" borderId="9" xfId="0" applyFont="1" applyFill="1" applyBorder="1"/>
    <xf numFmtId="0" fontId="22" fillId="3" borderId="5" xfId="0" applyFont="1" applyFill="1" applyBorder="1"/>
    <xf numFmtId="0" fontId="21" fillId="3" borderId="6" xfId="0" applyFont="1" applyFill="1" applyBorder="1" applyAlignment="1">
      <alignment horizontal="center"/>
    </xf>
    <xf numFmtId="0" fontId="21" fillId="3" borderId="7" xfId="0" applyFont="1" applyFill="1" applyBorder="1" applyAlignment="1">
      <alignment horizontal="center"/>
    </xf>
    <xf numFmtId="0" fontId="20" fillId="2" borderId="11" xfId="0" applyFont="1" applyFill="1" applyBorder="1"/>
    <xf numFmtId="0" fontId="20" fillId="2" borderId="16" xfId="0" applyFont="1" applyFill="1" applyBorder="1"/>
    <xf numFmtId="0" fontId="20" fillId="2" borderId="12" xfId="0" applyFont="1" applyFill="1" applyBorder="1"/>
    <xf numFmtId="0" fontId="22" fillId="3" borderId="4" xfId="0" applyNumberFormat="1" applyFont="1" applyFill="1" applyBorder="1"/>
    <xf numFmtId="0" fontId="24" fillId="3" borderId="1" xfId="0" applyFont="1" applyFill="1" applyBorder="1"/>
    <xf numFmtId="0" fontId="22" fillId="3" borderId="4" xfId="0" applyFont="1" applyFill="1" applyBorder="1"/>
    <xf numFmtId="3" fontId="22" fillId="3" borderId="4" xfId="0" applyNumberFormat="1" applyFont="1" applyFill="1" applyBorder="1" applyAlignment="1">
      <alignment horizontal="center" vertical="center"/>
    </xf>
    <xf numFmtId="0" fontId="21" fillId="3" borderId="10" xfId="0" applyFont="1" applyFill="1" applyBorder="1"/>
    <xf numFmtId="164" fontId="20" fillId="4" borderId="8" xfId="0" applyNumberFormat="1" applyFont="1" applyFill="1" applyBorder="1"/>
    <xf numFmtId="164" fontId="21" fillId="3" borderId="6" xfId="0" applyNumberFormat="1" applyFont="1" applyFill="1" applyBorder="1"/>
    <xf numFmtId="0" fontId="20" fillId="4" borderId="4" xfId="0" applyFont="1" applyFill="1" applyBorder="1"/>
    <xf numFmtId="0" fontId="25" fillId="4" borderId="4" xfId="0" applyFont="1" applyFill="1" applyBorder="1" applyAlignment="1">
      <alignment horizontal="center"/>
    </xf>
    <xf numFmtId="0" fontId="23" fillId="3" borderId="15" xfId="0" applyFont="1" applyFill="1" applyBorder="1"/>
    <xf numFmtId="165" fontId="27" fillId="3" borderId="3" xfId="0" applyNumberFormat="1" applyFont="1" applyFill="1" applyBorder="1"/>
    <xf numFmtId="0" fontId="26" fillId="3" borderId="4" xfId="0" applyFont="1" applyFill="1" applyBorder="1" applyAlignment="1">
      <alignment horizontal="center"/>
    </xf>
    <xf numFmtId="0" fontId="26" fillId="3" borderId="5" xfId="0" applyFont="1" applyFill="1" applyBorder="1" applyAlignment="1">
      <alignment horizontal="center"/>
    </xf>
    <xf numFmtId="0" fontId="26" fillId="3" borderId="10" xfId="0" applyFont="1" applyFill="1" applyBorder="1" applyAlignment="1">
      <alignment horizontal="center"/>
    </xf>
    <xf numFmtId="0" fontId="26" fillId="3" borderId="8" xfId="0" applyFont="1" applyFill="1" applyBorder="1" applyAlignment="1">
      <alignment horizontal="center"/>
    </xf>
    <xf numFmtId="0" fontId="22" fillId="3" borderId="5" xfId="0" applyFont="1" applyFill="1" applyBorder="1" applyAlignment="1">
      <alignment horizontal="center"/>
    </xf>
    <xf numFmtId="0" fontId="22" fillId="3" borderId="7" xfId="0" applyFont="1" applyFill="1" applyBorder="1" applyAlignment="1">
      <alignment horizontal="center"/>
    </xf>
    <xf numFmtId="41" fontId="25" fillId="4" borderId="10" xfId="0" applyNumberFormat="1" applyFont="1" applyFill="1" applyBorder="1" applyAlignment="1">
      <alignment horizontal="center"/>
    </xf>
    <xf numFmtId="41" fontId="26" fillId="3" borderId="7" xfId="0" applyNumberFormat="1" applyFont="1" applyFill="1" applyBorder="1" applyAlignment="1">
      <alignment horizontal="center"/>
    </xf>
    <xf numFmtId="41" fontId="20" fillId="4" borderId="4" xfId="0" applyNumberFormat="1" applyFont="1" applyFill="1" applyBorder="1"/>
    <xf numFmtId="41" fontId="21" fillId="3" borderId="6" xfId="0" applyNumberFormat="1" applyFont="1" applyFill="1" applyBorder="1"/>
    <xf numFmtId="41" fontId="0" fillId="0" borderId="0" xfId="0" applyNumberFormat="1"/>
    <xf numFmtId="43" fontId="0" fillId="0" borderId="0" xfId="0" applyNumberFormat="1"/>
    <xf numFmtId="0" fontId="1" fillId="3" borderId="5" xfId="0" applyFont="1" applyFill="1" applyBorder="1" applyAlignment="1">
      <alignment horizontal="center"/>
    </xf>
    <xf numFmtId="0" fontId="20" fillId="5" borderId="8" xfId="0" applyFont="1" applyFill="1" applyBorder="1"/>
    <xf numFmtId="0" fontId="20" fillId="5" borderId="9" xfId="0" applyFont="1" applyFill="1" applyBorder="1"/>
    <xf numFmtId="0" fontId="20" fillId="5" borderId="10" xfId="0" applyFont="1" applyFill="1" applyBorder="1"/>
    <xf numFmtId="2" fontId="20" fillId="6" borderId="18" xfId="0" applyNumberFormat="1" applyFont="1" applyFill="1" applyBorder="1" applyAlignment="1">
      <alignment horizontal="right"/>
    </xf>
    <xf numFmtId="2" fontId="20" fillId="6" borderId="19" xfId="0" applyNumberFormat="1" applyFont="1" applyFill="1" applyBorder="1" applyAlignment="1">
      <alignment horizontal="right"/>
    </xf>
    <xf numFmtId="2" fontId="20" fillId="6" borderId="20" xfId="0" applyNumberFormat="1" applyFont="1" applyFill="1" applyBorder="1" applyAlignment="1">
      <alignment horizontal="right"/>
    </xf>
    <xf numFmtId="2" fontId="20" fillId="6" borderId="21" xfId="0" applyNumberFormat="1" applyFont="1" applyFill="1" applyBorder="1" applyAlignment="1">
      <alignment horizontal="right"/>
    </xf>
    <xf numFmtId="42" fontId="20" fillId="6" borderId="22" xfId="0" applyNumberFormat="1" applyFont="1" applyFill="1" applyBorder="1"/>
    <xf numFmtId="42" fontId="20" fillId="6" borderId="23" xfId="0" applyNumberFormat="1" applyFont="1" applyFill="1" applyBorder="1"/>
    <xf numFmtId="164" fontId="20" fillId="6" borderId="18" xfId="0" applyNumberFormat="1" applyFont="1" applyFill="1" applyBorder="1"/>
    <xf numFmtId="164" fontId="20" fillId="6" borderId="19" xfId="0" applyNumberFormat="1" applyFont="1" applyFill="1" applyBorder="1"/>
    <xf numFmtId="164" fontId="20" fillId="6" borderId="20" xfId="0" applyNumberFormat="1" applyFont="1" applyFill="1" applyBorder="1"/>
    <xf numFmtId="164" fontId="20" fillId="6" borderId="21" xfId="0" applyNumberFormat="1" applyFont="1" applyFill="1" applyBorder="1"/>
    <xf numFmtId="164" fontId="20" fillId="6" borderId="20" xfId="0" applyNumberFormat="1" applyFont="1" applyFill="1" applyBorder="1" applyAlignment="1">
      <alignment horizontal="right"/>
    </xf>
    <xf numFmtId="164" fontId="20" fillId="6" borderId="21" xfId="0" applyNumberFormat="1" applyFont="1" applyFill="1" applyBorder="1" applyAlignment="1">
      <alignment horizontal="right"/>
    </xf>
    <xf numFmtId="164" fontId="20" fillId="6" borderId="22" xfId="0" applyNumberFormat="1" applyFont="1" applyFill="1" applyBorder="1"/>
    <xf numFmtId="164" fontId="20" fillId="6" borderId="23" xfId="0" quotePrefix="1" applyNumberFormat="1" applyFont="1" applyFill="1" applyBorder="1"/>
    <xf numFmtId="0" fontId="20" fillId="2" borderId="17" xfId="0" applyFont="1" applyFill="1" applyBorder="1"/>
    <xf numFmtId="0" fontId="17" fillId="3" borderId="25" xfId="0" applyFont="1" applyFill="1" applyBorder="1" applyAlignment="1">
      <alignment horizontal="center"/>
    </xf>
    <xf numFmtId="0" fontId="18" fillId="3" borderId="11" xfId="0" applyFont="1" applyFill="1" applyBorder="1" applyAlignment="1">
      <alignment horizontal="center"/>
    </xf>
    <xf numFmtId="2" fontId="20" fillId="6" borderId="24" xfId="0" applyNumberFormat="1" applyFont="1" applyFill="1" applyBorder="1"/>
    <xf numFmtId="0" fontId="28" fillId="0" borderId="0" xfId="0" applyFont="1"/>
    <xf numFmtId="41" fontId="20" fillId="5" borderId="4" xfId="0" applyNumberFormat="1" applyFont="1" applyFill="1" applyBorder="1"/>
    <xf numFmtId="41" fontId="20" fillId="5" borderId="7" xfId="0" applyNumberFormat="1" applyFont="1" applyFill="1" applyBorder="1"/>
    <xf numFmtId="0" fontId="20" fillId="2" borderId="25" xfId="0" applyFont="1" applyFill="1" applyBorder="1"/>
    <xf numFmtId="0" fontId="20" fillId="2" borderId="0" xfId="0" applyFont="1" applyFill="1" applyBorder="1"/>
    <xf numFmtId="0" fontId="21" fillId="3" borderId="0" xfId="0" applyFont="1" applyFill="1" applyBorder="1" applyAlignment="1">
      <alignment horizontal="center"/>
    </xf>
    <xf numFmtId="0" fontId="21" fillId="3" borderId="16" xfId="0" applyFont="1" applyFill="1" applyBorder="1" applyAlignment="1">
      <alignment horizontal="center"/>
    </xf>
    <xf numFmtId="2" fontId="20" fillId="6" borderId="27" xfId="0" applyNumberFormat="1" applyFont="1" applyFill="1" applyBorder="1"/>
    <xf numFmtId="2" fontId="20" fillId="6" borderId="28" xfId="0" applyNumberFormat="1" applyFont="1" applyFill="1" applyBorder="1"/>
    <xf numFmtId="2" fontId="20" fillId="6" borderId="26" xfId="0" applyNumberFormat="1" applyFont="1" applyFill="1" applyBorder="1"/>
    <xf numFmtId="10" fontId="20" fillId="6" borderId="26" xfId="0" applyNumberFormat="1" applyFont="1" applyFill="1" applyBorder="1" applyAlignment="1">
      <alignment horizontal="right"/>
    </xf>
    <xf numFmtId="41" fontId="20" fillId="2" borderId="4" xfId="0" applyNumberFormat="1" applyFont="1" applyFill="1" applyBorder="1" applyProtection="1">
      <protection locked="0"/>
    </xf>
    <xf numFmtId="41" fontId="20" fillId="2" borderId="7" xfId="0" applyNumberFormat="1" applyFont="1" applyFill="1" applyBorder="1" applyProtection="1">
      <protection locked="0"/>
    </xf>
    <xf numFmtId="41" fontId="20" fillId="5" borderId="4" xfId="0" applyNumberFormat="1" applyFont="1" applyFill="1" applyBorder="1" applyProtection="1"/>
    <xf numFmtId="164" fontId="20" fillId="4" borderId="8" xfId="0" applyNumberFormat="1" applyFont="1" applyFill="1" applyBorder="1" applyProtection="1"/>
    <xf numFmtId="41" fontId="20" fillId="2" borderId="0" xfId="0" applyNumberFormat="1" applyFont="1" applyFill="1" applyBorder="1" applyProtection="1">
      <protection locked="0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8" fillId="3" borderId="5" xfId="1" applyFont="1" applyFill="1" applyBorder="1" applyAlignment="1" applyProtection="1">
      <alignment horizontal="center" vertical="center"/>
    </xf>
    <xf numFmtId="0" fontId="8" fillId="3" borderId="6" xfId="1" applyFont="1" applyFill="1" applyBorder="1" applyAlignment="1" applyProtection="1">
      <alignment horizontal="center" vertical="center"/>
    </xf>
    <xf numFmtId="0" fontId="8" fillId="3" borderId="7" xfId="1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"/>
    </xf>
    <xf numFmtId="0" fontId="13" fillId="3" borderId="7" xfId="0" applyFont="1" applyFill="1" applyBorder="1" applyAlignment="1">
      <alignment horizontal="center"/>
    </xf>
    <xf numFmtId="0" fontId="11" fillId="3" borderId="5" xfId="1" applyFont="1" applyFill="1" applyBorder="1" applyAlignment="1" applyProtection="1">
      <alignment horizontal="center"/>
    </xf>
    <xf numFmtId="0" fontId="12" fillId="3" borderId="6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exceldatapro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6"/>
  <sheetViews>
    <sheetView tabSelected="1" topLeftCell="D1" workbookViewId="0">
      <selection activeCell="J25" sqref="J25"/>
    </sheetView>
  </sheetViews>
  <sheetFormatPr defaultRowHeight="12.75" x14ac:dyDescent="0.2"/>
  <cols>
    <col min="1" max="1" width="30" customWidth="1"/>
    <col min="2" max="2" width="13.85546875" customWidth="1"/>
    <col min="3" max="3" width="13.28515625" customWidth="1"/>
    <col min="4" max="4" width="44" customWidth="1"/>
    <col min="5" max="5" width="13.42578125" customWidth="1"/>
    <col min="6" max="6" width="14.140625" customWidth="1"/>
    <col min="9" max="9" width="41.140625" customWidth="1"/>
    <col min="10" max="10" width="15" customWidth="1"/>
    <col min="11" max="11" width="11.5703125" customWidth="1"/>
    <col min="12" max="12" width="14.28515625" customWidth="1"/>
    <col min="13" max="13" width="11" customWidth="1"/>
    <col min="14" max="14" width="13.7109375" customWidth="1"/>
    <col min="15" max="15" width="12.85546875" customWidth="1"/>
  </cols>
  <sheetData>
    <row r="1" spans="1:15" ht="23.45" customHeight="1" thickTop="1" thickBot="1" x14ac:dyDescent="0.35">
      <c r="A1" s="125"/>
      <c r="B1" s="126"/>
      <c r="C1" s="126"/>
      <c r="D1" s="126"/>
      <c r="E1" s="126"/>
      <c r="F1" s="127"/>
      <c r="I1" s="84" t="s">
        <v>74</v>
      </c>
      <c r="J1" s="50"/>
      <c r="K1" s="50"/>
      <c r="L1" s="50"/>
      <c r="M1" s="50"/>
      <c r="N1" s="51"/>
      <c r="O1" s="51"/>
    </row>
    <row r="2" spans="1:15" ht="24.75" thickTop="1" thickBot="1" x14ac:dyDescent="0.25">
      <c r="A2" s="122" t="s">
        <v>0</v>
      </c>
      <c r="B2" s="123"/>
      <c r="C2" s="123"/>
      <c r="D2" s="123"/>
      <c r="E2" s="123"/>
      <c r="F2" s="124"/>
      <c r="I2" s="61" t="s">
        <v>37</v>
      </c>
      <c r="J2" s="76" t="s">
        <v>46</v>
      </c>
      <c r="K2" s="77"/>
      <c r="L2" s="76" t="s">
        <v>47</v>
      </c>
      <c r="M2" s="77"/>
      <c r="N2" s="76" t="s">
        <v>53</v>
      </c>
      <c r="O2" s="77"/>
    </row>
    <row r="3" spans="1:15" ht="20.25" thickTop="1" thickBot="1" x14ac:dyDescent="0.35">
      <c r="A3" s="6" t="s">
        <v>31</v>
      </c>
      <c r="B3" s="48" t="s">
        <v>46</v>
      </c>
      <c r="C3" s="49" t="s">
        <v>47</v>
      </c>
      <c r="D3" s="6" t="s">
        <v>29</v>
      </c>
      <c r="E3" s="103" t="s">
        <v>46</v>
      </c>
      <c r="F3" s="104" t="s">
        <v>47</v>
      </c>
      <c r="I3" s="62"/>
      <c r="J3" s="72" t="s">
        <v>41</v>
      </c>
      <c r="K3" s="73" t="s">
        <v>57</v>
      </c>
      <c r="L3" s="72" t="s">
        <v>39</v>
      </c>
      <c r="M3" s="73" t="s">
        <v>57</v>
      </c>
      <c r="N3" s="72" t="s">
        <v>39</v>
      </c>
      <c r="O3" s="73" t="s">
        <v>57</v>
      </c>
    </row>
    <row r="4" spans="1:15" ht="16.5" thickTop="1" thickBot="1" x14ac:dyDescent="0.25">
      <c r="A4" s="53" t="s">
        <v>70</v>
      </c>
      <c r="B4" s="94" t="e">
        <f>J13/((J24+L24)/2)</f>
        <v>#DIV/0!</v>
      </c>
      <c r="C4" s="95" t="e">
        <f>L13/((L24+N24)/2)</f>
        <v>#DIV/0!</v>
      </c>
      <c r="D4" s="102" t="s">
        <v>68</v>
      </c>
      <c r="E4" s="105" t="e">
        <f>J6/((J18+L18)/2)</f>
        <v>#DIV/0!</v>
      </c>
      <c r="F4" s="105" t="e">
        <f>L6/((L18+N18)/2)</f>
        <v>#DIV/0!</v>
      </c>
      <c r="I4" s="62"/>
      <c r="J4" s="74"/>
      <c r="K4" s="75" t="s">
        <v>56</v>
      </c>
      <c r="L4" s="74"/>
      <c r="M4" s="75" t="s">
        <v>56</v>
      </c>
      <c r="N4" s="72"/>
      <c r="O4" s="75" t="s">
        <v>56</v>
      </c>
    </row>
    <row r="5" spans="1:15" ht="16.5" thickTop="1" thickBot="1" x14ac:dyDescent="0.25">
      <c r="A5" s="54" t="s">
        <v>71</v>
      </c>
      <c r="B5" s="96" t="e">
        <f>J13/((J22+L22)/2)</f>
        <v>#DIV/0!</v>
      </c>
      <c r="C5" s="97" t="e">
        <f>L13/((L22+N22)/2)</f>
        <v>#DIV/0!</v>
      </c>
      <c r="D5" s="102" t="s">
        <v>63</v>
      </c>
      <c r="E5" s="105" t="e">
        <f>((J18+L18)/2)/J6*365</f>
        <v>#DIV/0!</v>
      </c>
      <c r="F5" s="105" t="e">
        <f>((L18+N18)/2)/L6*365</f>
        <v>#DIV/0!</v>
      </c>
      <c r="I5" s="63" t="s">
        <v>1</v>
      </c>
      <c r="J5" s="64"/>
      <c r="K5" s="65"/>
      <c r="L5" s="64"/>
      <c r="M5" s="65"/>
      <c r="N5" s="64"/>
      <c r="O5" s="65"/>
    </row>
    <row r="6" spans="1:15" ht="16.5" thickTop="1" thickBot="1" x14ac:dyDescent="0.25">
      <c r="A6" s="54" t="s">
        <v>32</v>
      </c>
      <c r="B6" s="96" t="e">
        <f>J13/((J30+L30)/2)</f>
        <v>#DIV/0!</v>
      </c>
      <c r="C6" s="97" t="e">
        <f>L13/((L30+N30)/2)</f>
        <v>#DIV/0!</v>
      </c>
      <c r="D6" s="102" t="s">
        <v>30</v>
      </c>
      <c r="E6" s="105" t="e">
        <f>J7/((J20+L20)/2)</f>
        <v>#DIV/0!</v>
      </c>
      <c r="F6" s="105" t="e">
        <f>L7/((L20+N20)/2)</f>
        <v>#DIV/0!</v>
      </c>
      <c r="I6" s="85" t="s">
        <v>72</v>
      </c>
      <c r="J6" s="117"/>
      <c r="K6" s="66" t="e">
        <f>J6/J6</f>
        <v>#DIV/0!</v>
      </c>
      <c r="L6" s="117"/>
      <c r="M6" s="66" t="e">
        <f>L6/L6</f>
        <v>#DIV/0!</v>
      </c>
      <c r="N6" s="118"/>
      <c r="O6" s="66" t="e">
        <f>N6/N6</f>
        <v>#DIV/0!</v>
      </c>
    </row>
    <row r="7" spans="1:15" ht="16.5" thickTop="1" thickBot="1" x14ac:dyDescent="0.25">
      <c r="A7" s="54" t="s">
        <v>44</v>
      </c>
      <c r="B7" s="96" t="e">
        <f>(J6-J7)/J6</f>
        <v>#DIV/0!</v>
      </c>
      <c r="C7" s="97" t="e">
        <f>(L6-L7)/L6</f>
        <v>#DIV/0!</v>
      </c>
      <c r="D7" s="102" t="s">
        <v>52</v>
      </c>
      <c r="E7" s="105" t="e">
        <f>((J20+L20)/2)/J7*365</f>
        <v>#DIV/0!</v>
      </c>
      <c r="F7" s="105" t="e">
        <f>((L20+N20)/2)/L7*365</f>
        <v>#DIV/0!</v>
      </c>
      <c r="I7" s="86" t="s">
        <v>3</v>
      </c>
      <c r="J7" s="117"/>
      <c r="K7" s="66" t="e">
        <f>J7/$J$6</f>
        <v>#DIV/0!</v>
      </c>
      <c r="L7" s="117"/>
      <c r="M7" s="66" t="e">
        <f t="shared" ref="M7:M13" si="0">L7/$L$6</f>
        <v>#DIV/0!</v>
      </c>
      <c r="N7" s="118"/>
      <c r="O7" s="66" t="e">
        <f t="shared" ref="O7:O13" si="1">N7/$N$6</f>
        <v>#DIV/0!</v>
      </c>
    </row>
    <row r="8" spans="1:15" ht="16.5" thickTop="1" thickBot="1" x14ac:dyDescent="0.25">
      <c r="A8" s="54" t="s">
        <v>45</v>
      </c>
      <c r="B8" s="98" t="e">
        <f>J13/J6</f>
        <v>#DIV/0!</v>
      </c>
      <c r="C8" s="99" t="e">
        <f>L13/L6</f>
        <v>#DIV/0!</v>
      </c>
      <c r="D8" s="102" t="s">
        <v>64</v>
      </c>
      <c r="E8" s="105" t="e">
        <f>J7/((J25+L25)/2)</f>
        <v>#DIV/0!</v>
      </c>
      <c r="F8" s="105" t="e">
        <f>L7/((L25+N25)/2)</f>
        <v>#DIV/0!</v>
      </c>
      <c r="I8" s="86" t="s">
        <v>58</v>
      </c>
      <c r="J8" s="119">
        <f>J6-J7</f>
        <v>0</v>
      </c>
      <c r="K8" s="120" t="e">
        <f t="shared" ref="K8:K13" si="2">J8/$J$6</f>
        <v>#DIV/0!</v>
      </c>
      <c r="L8" s="119">
        <f>L6-L7</f>
        <v>0</v>
      </c>
      <c r="M8" s="120" t="e">
        <f t="shared" si="0"/>
        <v>#DIV/0!</v>
      </c>
      <c r="N8" s="119">
        <f>N6-N7</f>
        <v>0</v>
      </c>
      <c r="O8" s="120" t="e">
        <f t="shared" si="1"/>
        <v>#DIV/0!</v>
      </c>
    </row>
    <row r="9" spans="1:15" ht="16.5" thickTop="1" thickBot="1" x14ac:dyDescent="0.25">
      <c r="A9" s="54" t="s">
        <v>69</v>
      </c>
      <c r="B9" s="100"/>
      <c r="C9" s="101"/>
      <c r="D9" s="102" t="s">
        <v>65</v>
      </c>
      <c r="E9" s="105" t="e">
        <f>((J25+L25)/2)/J7*365</f>
        <v>#DIV/0!</v>
      </c>
      <c r="F9" s="105" t="e">
        <f>((L25+N25)/2)/L7*365</f>
        <v>#DIV/0!</v>
      </c>
      <c r="I9" s="86" t="s">
        <v>59</v>
      </c>
      <c r="J9" s="117"/>
      <c r="K9" s="66" t="e">
        <f t="shared" si="2"/>
        <v>#DIV/0!</v>
      </c>
      <c r="L9" s="117"/>
      <c r="M9" s="66" t="e">
        <f t="shared" si="0"/>
        <v>#DIV/0!</v>
      </c>
      <c r="N9" s="118"/>
      <c r="O9" s="66" t="e">
        <f t="shared" si="1"/>
        <v>#DIV/0!</v>
      </c>
    </row>
    <row r="10" spans="1:15" ht="16.5" thickTop="1" thickBot="1" x14ac:dyDescent="0.25">
      <c r="A10" s="55" t="s">
        <v>33</v>
      </c>
      <c r="B10" s="56" t="s">
        <v>46</v>
      </c>
      <c r="C10" s="57" t="s">
        <v>47</v>
      </c>
      <c r="D10" s="55" t="s">
        <v>36</v>
      </c>
      <c r="E10" s="111" t="s">
        <v>46</v>
      </c>
      <c r="F10" s="112" t="s">
        <v>47</v>
      </c>
      <c r="I10" s="86" t="s">
        <v>62</v>
      </c>
      <c r="J10" s="119">
        <f>J8-J9</f>
        <v>0</v>
      </c>
      <c r="K10" s="66" t="e">
        <f t="shared" si="2"/>
        <v>#DIV/0!</v>
      </c>
      <c r="L10" s="119">
        <f>L8-L9</f>
        <v>0</v>
      </c>
      <c r="M10" s="66" t="e">
        <f t="shared" si="0"/>
        <v>#DIV/0!</v>
      </c>
      <c r="N10" s="119">
        <f>N8-N9</f>
        <v>0</v>
      </c>
      <c r="O10" s="66" t="e">
        <f t="shared" si="1"/>
        <v>#DIV/0!</v>
      </c>
    </row>
    <row r="11" spans="1:15" ht="16.5" thickTop="1" thickBot="1" x14ac:dyDescent="0.25">
      <c r="A11" s="58" t="s">
        <v>48</v>
      </c>
      <c r="B11" s="88" t="e">
        <f>ROUND(J16/J27,2)&amp;":"&amp;"1"</f>
        <v>#DIV/0!</v>
      </c>
      <c r="C11" s="89" t="e">
        <f>ROUND(L16/L27,2)&amp;":"&amp;"1"</f>
        <v>#DIV/0!</v>
      </c>
      <c r="D11" s="109" t="s">
        <v>50</v>
      </c>
      <c r="E11" s="115" t="e">
        <f>J10/J11</f>
        <v>#DIV/0!</v>
      </c>
      <c r="F11" s="115" t="e">
        <f>L10/L11</f>
        <v>#DIV/0!</v>
      </c>
      <c r="I11" s="86" t="s">
        <v>4</v>
      </c>
      <c r="J11" s="117"/>
      <c r="K11" s="66" t="e">
        <f t="shared" si="2"/>
        <v>#DIV/0!</v>
      </c>
      <c r="L11" s="117"/>
      <c r="M11" s="66" t="e">
        <f t="shared" si="0"/>
        <v>#DIV/0!</v>
      </c>
      <c r="N11" s="118"/>
      <c r="O11" s="66" t="e">
        <f t="shared" si="1"/>
        <v>#DIV/0!</v>
      </c>
    </row>
    <row r="12" spans="1:15" ht="16.5" thickTop="1" thickBot="1" x14ac:dyDescent="0.25">
      <c r="A12" s="59" t="s">
        <v>35</v>
      </c>
      <c r="B12" s="90" t="e">
        <f>ROUND((J16+J17+J18)/J27,2)&amp;":"&amp;"1"</f>
        <v>#DIV/0!</v>
      </c>
      <c r="C12" s="91" t="e">
        <f>ROUND((L16+L17+L18)/L27,2)&amp;":"&amp;"1"</f>
        <v>#DIV/0!</v>
      </c>
      <c r="D12" s="110" t="s">
        <v>73</v>
      </c>
      <c r="E12" s="116" t="e">
        <f>J29/J24</f>
        <v>#DIV/0!</v>
      </c>
      <c r="F12" s="116" t="e">
        <f>L29/L24</f>
        <v>#DIV/0!</v>
      </c>
      <c r="I12" s="86" t="s">
        <v>5</v>
      </c>
      <c r="J12" s="117"/>
      <c r="K12" s="66" t="e">
        <f t="shared" si="2"/>
        <v>#DIV/0!</v>
      </c>
      <c r="L12" s="117"/>
      <c r="M12" s="66" t="e">
        <f t="shared" si="0"/>
        <v>#DIV/0!</v>
      </c>
      <c r="N12" s="118"/>
      <c r="O12" s="66" t="e">
        <f t="shared" si="1"/>
        <v>#DIV/0!</v>
      </c>
    </row>
    <row r="13" spans="1:15" ht="16.5" thickTop="1" thickBot="1" x14ac:dyDescent="0.25">
      <c r="A13" s="59" t="s">
        <v>34</v>
      </c>
      <c r="B13" s="90" t="e">
        <f>ROUND(J21/J27,2)&amp;":"&amp;"1"</f>
        <v>#DIV/0!</v>
      </c>
      <c r="C13" s="91" t="e">
        <f>ROUND(L21/L27,2)&amp;":"&amp;"1"</f>
        <v>#DIV/0!</v>
      </c>
      <c r="D13" s="110" t="s">
        <v>51</v>
      </c>
      <c r="E13" s="116" t="e">
        <f>J29/J30</f>
        <v>#DIV/0!</v>
      </c>
      <c r="F13" s="116" t="e">
        <f>L29/L30</f>
        <v>#DIV/0!</v>
      </c>
      <c r="I13" s="86" t="s">
        <v>7</v>
      </c>
      <c r="J13" s="107">
        <f>J10-J11-J12</f>
        <v>0</v>
      </c>
      <c r="K13" s="66" t="e">
        <f t="shared" si="2"/>
        <v>#DIV/0!</v>
      </c>
      <c r="L13" s="119">
        <f>L10-L11-L12</f>
        <v>0</v>
      </c>
      <c r="M13" s="66" t="e">
        <f t="shared" si="0"/>
        <v>#DIV/0!</v>
      </c>
      <c r="N13" s="119">
        <f>N10-N11-N12</f>
        <v>0</v>
      </c>
      <c r="O13" s="66" t="e">
        <f t="shared" si="1"/>
        <v>#DIV/0!</v>
      </c>
    </row>
    <row r="14" spans="1:15" ht="16.5" thickTop="1" thickBot="1" x14ac:dyDescent="0.25">
      <c r="A14" s="60" t="s">
        <v>49</v>
      </c>
      <c r="B14" s="92">
        <f>J21-J27</f>
        <v>0</v>
      </c>
      <c r="C14" s="93">
        <f>L21-L29</f>
        <v>0</v>
      </c>
      <c r="D14" s="60"/>
      <c r="E14" s="113"/>
      <c r="F14" s="114"/>
      <c r="I14" s="87"/>
      <c r="J14" s="80"/>
      <c r="K14" s="66"/>
      <c r="L14" s="80"/>
      <c r="M14" s="66"/>
      <c r="N14" s="78"/>
      <c r="O14" s="66"/>
    </row>
    <row r="15" spans="1:15" ht="20.25" thickTop="1" thickBot="1" x14ac:dyDescent="0.35">
      <c r="A15" s="7"/>
      <c r="B15" s="8"/>
      <c r="C15" s="9"/>
      <c r="D15" s="12"/>
      <c r="E15" s="10"/>
      <c r="F15" s="11"/>
      <c r="I15" s="55" t="s">
        <v>8</v>
      </c>
      <c r="J15" s="81"/>
      <c r="K15" s="67"/>
      <c r="L15" s="81"/>
      <c r="M15" s="67"/>
      <c r="N15" s="79"/>
      <c r="O15" s="67"/>
    </row>
    <row r="16" spans="1:15" ht="16.5" thickTop="1" thickBot="1" x14ac:dyDescent="0.25">
      <c r="I16" s="85" t="s">
        <v>9</v>
      </c>
      <c r="J16" s="117"/>
      <c r="K16" s="66" t="e">
        <f t="shared" ref="K16:K23" si="3">J16/$J$24</f>
        <v>#DIV/0!</v>
      </c>
      <c r="L16" s="117"/>
      <c r="M16" s="66" t="e">
        <f t="shared" ref="M16:M23" si="4">L16/$L$24</f>
        <v>#DIV/0!</v>
      </c>
      <c r="N16" s="117"/>
      <c r="O16" s="66" t="e">
        <f t="shared" ref="O16:O23" si="5">N16/$N$24</f>
        <v>#DIV/0!</v>
      </c>
    </row>
    <row r="17" spans="1:15" ht="16.5" thickTop="1" thickBot="1" x14ac:dyDescent="0.25">
      <c r="I17" s="86" t="s">
        <v>10</v>
      </c>
      <c r="J17" s="117"/>
      <c r="K17" s="66" t="e">
        <f t="shared" si="3"/>
        <v>#DIV/0!</v>
      </c>
      <c r="L17" s="117"/>
      <c r="M17" s="66" t="e">
        <f t="shared" si="4"/>
        <v>#DIV/0!</v>
      </c>
      <c r="N17" s="117"/>
      <c r="O17" s="66" t="e">
        <f t="shared" si="5"/>
        <v>#DIV/0!</v>
      </c>
    </row>
    <row r="18" spans="1:15" ht="16.5" thickTop="1" thickBot="1" x14ac:dyDescent="0.25">
      <c r="A18" s="106" t="s">
        <v>76</v>
      </c>
      <c r="B18" s="106"/>
      <c r="C18" s="106"/>
      <c r="D18" s="106"/>
      <c r="I18" s="86" t="s">
        <v>11</v>
      </c>
      <c r="J18" s="117"/>
      <c r="K18" s="66" t="e">
        <f t="shared" si="3"/>
        <v>#DIV/0!</v>
      </c>
      <c r="L18" s="117"/>
      <c r="M18" s="66" t="e">
        <f t="shared" si="4"/>
        <v>#DIV/0!</v>
      </c>
      <c r="N18" s="117"/>
      <c r="O18" s="66" t="e">
        <f t="shared" si="5"/>
        <v>#DIV/0!</v>
      </c>
    </row>
    <row r="19" spans="1:15" ht="16.5" thickTop="1" thickBot="1" x14ac:dyDescent="0.25">
      <c r="A19" s="106" t="s">
        <v>75</v>
      </c>
      <c r="H19" s="52"/>
      <c r="I19" s="86" t="s">
        <v>60</v>
      </c>
      <c r="J19" s="117"/>
      <c r="K19" s="66" t="e">
        <f t="shared" si="3"/>
        <v>#DIV/0!</v>
      </c>
      <c r="L19" s="117"/>
      <c r="M19" s="66" t="e">
        <f t="shared" si="4"/>
        <v>#DIV/0!</v>
      </c>
      <c r="N19" s="117"/>
      <c r="O19" s="66" t="e">
        <f t="shared" si="5"/>
        <v>#DIV/0!</v>
      </c>
    </row>
    <row r="20" spans="1:15" ht="16.5" thickTop="1" thickBot="1" x14ac:dyDescent="0.25">
      <c r="I20" s="86" t="s">
        <v>12</v>
      </c>
      <c r="J20" s="117"/>
      <c r="K20" s="66" t="e">
        <f t="shared" si="3"/>
        <v>#DIV/0!</v>
      </c>
      <c r="L20" s="121"/>
      <c r="M20" s="66" t="e">
        <f t="shared" si="4"/>
        <v>#DIV/0!</v>
      </c>
      <c r="N20" s="117"/>
      <c r="O20" s="66" t="e">
        <f t="shared" si="5"/>
        <v>#DIV/0!</v>
      </c>
    </row>
    <row r="21" spans="1:15" ht="16.5" thickTop="1" thickBot="1" x14ac:dyDescent="0.25">
      <c r="I21" s="86" t="s">
        <v>13</v>
      </c>
      <c r="J21" s="107">
        <f>SUM(J16:J20)</f>
        <v>0</v>
      </c>
      <c r="K21" s="66" t="e">
        <f t="shared" si="3"/>
        <v>#DIV/0!</v>
      </c>
      <c r="L21" s="107">
        <f>SUM(L16:L20)</f>
        <v>0</v>
      </c>
      <c r="M21" s="66" t="e">
        <f t="shared" si="4"/>
        <v>#DIV/0!</v>
      </c>
      <c r="N21" s="107">
        <f>SUM(N16:N20)</f>
        <v>0</v>
      </c>
      <c r="O21" s="66" t="e">
        <f t="shared" si="5"/>
        <v>#DIV/0!</v>
      </c>
    </row>
    <row r="22" spans="1:15" ht="16.5" thickTop="1" thickBot="1" x14ac:dyDescent="0.25">
      <c r="B22" s="82"/>
      <c r="I22" s="86" t="s">
        <v>15</v>
      </c>
      <c r="J22" s="117"/>
      <c r="K22" s="66" t="e">
        <f t="shared" si="3"/>
        <v>#DIV/0!</v>
      </c>
      <c r="L22" s="117"/>
      <c r="M22" s="66" t="e">
        <f t="shared" si="4"/>
        <v>#DIV/0!</v>
      </c>
      <c r="N22" s="117"/>
      <c r="O22" s="66" t="e">
        <f t="shared" si="5"/>
        <v>#DIV/0!</v>
      </c>
    </row>
    <row r="23" spans="1:15" ht="16.5" thickTop="1" thickBot="1" x14ac:dyDescent="0.25">
      <c r="I23" s="86" t="s">
        <v>16</v>
      </c>
      <c r="J23" s="117"/>
      <c r="K23" s="66" t="e">
        <f t="shared" si="3"/>
        <v>#DIV/0!</v>
      </c>
      <c r="L23" s="117"/>
      <c r="M23" s="66" t="e">
        <f t="shared" si="4"/>
        <v>#DIV/0!</v>
      </c>
      <c r="N23" s="117"/>
      <c r="O23" s="66" t="e">
        <f t="shared" si="5"/>
        <v>#DIV/0!</v>
      </c>
    </row>
    <row r="24" spans="1:15" ht="16.5" thickTop="1" thickBot="1" x14ac:dyDescent="0.25">
      <c r="B24" s="82"/>
      <c r="I24" s="86" t="s">
        <v>17</v>
      </c>
      <c r="J24" s="107">
        <f>SUM(J21:J23)</f>
        <v>0</v>
      </c>
      <c r="K24" s="66" t="e">
        <f>J24/J24</f>
        <v>#DIV/0!</v>
      </c>
      <c r="L24" s="107">
        <f>SUM(L21:L23)</f>
        <v>0</v>
      </c>
      <c r="M24" s="66" t="e">
        <f>L24/L24</f>
        <v>#DIV/0!</v>
      </c>
      <c r="N24" s="107">
        <f>SUM(N21:N23)</f>
        <v>0</v>
      </c>
      <c r="O24" s="66" t="e">
        <f>N24/N24</f>
        <v>#DIV/0!</v>
      </c>
    </row>
    <row r="25" spans="1:15" ht="16.5" thickTop="1" thickBot="1" x14ac:dyDescent="0.25">
      <c r="B25" s="82"/>
      <c r="I25" s="86" t="s">
        <v>66</v>
      </c>
      <c r="J25" s="117"/>
      <c r="K25" s="66" t="e">
        <f>J25/J24</f>
        <v>#DIV/0!</v>
      </c>
      <c r="L25" s="117"/>
      <c r="M25" s="66" t="e">
        <f>L25/L24</f>
        <v>#DIV/0!</v>
      </c>
      <c r="N25" s="118"/>
      <c r="O25" s="66" t="e">
        <f>N25/N24</f>
        <v>#DIV/0!</v>
      </c>
    </row>
    <row r="26" spans="1:15" ht="16.5" thickTop="1" thickBot="1" x14ac:dyDescent="0.25">
      <c r="B26" s="82"/>
      <c r="I26" s="86" t="s">
        <v>67</v>
      </c>
      <c r="J26" s="117"/>
      <c r="K26" s="66" t="e">
        <f>J26/J24</f>
        <v>#DIV/0!</v>
      </c>
      <c r="L26" s="117"/>
      <c r="M26" s="66" t="e">
        <f>L26/L24</f>
        <v>#DIV/0!</v>
      </c>
      <c r="N26" s="118"/>
      <c r="O26" s="66" t="e">
        <f>N26/N24</f>
        <v>#DIV/0!</v>
      </c>
    </row>
    <row r="27" spans="1:15" ht="16.5" thickTop="1" thickBot="1" x14ac:dyDescent="0.25">
      <c r="I27" s="86" t="s">
        <v>18</v>
      </c>
      <c r="J27" s="107">
        <f>SUM(J25:J26)</f>
        <v>0</v>
      </c>
      <c r="K27" s="66" t="e">
        <f>J27/$J$24</f>
        <v>#DIV/0!</v>
      </c>
      <c r="L27" s="107">
        <f>SUM(L25:L26)</f>
        <v>0</v>
      </c>
      <c r="M27" s="66" t="e">
        <f>L27/$L$24</f>
        <v>#DIV/0!</v>
      </c>
      <c r="N27" s="108">
        <f>SUM(N25:N26)</f>
        <v>0</v>
      </c>
      <c r="O27" s="66" t="e">
        <f>N27/$N$24</f>
        <v>#DIV/0!</v>
      </c>
    </row>
    <row r="28" spans="1:15" ht="16.5" thickTop="1" thickBot="1" x14ac:dyDescent="0.25">
      <c r="I28" s="86" t="s">
        <v>55</v>
      </c>
      <c r="J28" s="117"/>
      <c r="K28" s="66" t="e">
        <f>J28/$J$24</f>
        <v>#DIV/0!</v>
      </c>
      <c r="L28" s="117"/>
      <c r="M28" s="66" t="e">
        <f>L28/$L$24</f>
        <v>#DIV/0!</v>
      </c>
      <c r="N28" s="118"/>
      <c r="O28" s="66" t="e">
        <f>N28/$N$24</f>
        <v>#DIV/0!</v>
      </c>
    </row>
    <row r="29" spans="1:15" ht="16.5" thickTop="1" thickBot="1" x14ac:dyDescent="0.25">
      <c r="I29" s="86" t="s">
        <v>19</v>
      </c>
      <c r="J29" s="107">
        <f>SUM(J27:J28)</f>
        <v>0</v>
      </c>
      <c r="K29" s="66" t="e">
        <f>J29/$J$24</f>
        <v>#DIV/0!</v>
      </c>
      <c r="L29" s="107">
        <f>SUM(L27:L28)</f>
        <v>0</v>
      </c>
      <c r="M29" s="66" t="e">
        <f>L29/$L$24</f>
        <v>#DIV/0!</v>
      </c>
      <c r="N29" s="107">
        <f>SUM(N27:N28)</f>
        <v>0</v>
      </c>
      <c r="O29" s="66" t="e">
        <f>N29/$N$24</f>
        <v>#DIV/0!</v>
      </c>
    </row>
    <row r="30" spans="1:15" ht="16.5" thickTop="1" thickBot="1" x14ac:dyDescent="0.25">
      <c r="I30" s="86" t="s">
        <v>54</v>
      </c>
      <c r="J30" s="117"/>
      <c r="K30" s="66" t="e">
        <f>J30/$J$24</f>
        <v>#DIV/0!</v>
      </c>
      <c r="L30" s="117"/>
      <c r="M30" s="66" t="e">
        <f>L30/$L$24</f>
        <v>#DIV/0!</v>
      </c>
      <c r="N30" s="117"/>
      <c r="O30" s="66" t="e">
        <f>N30/$N$24</f>
        <v>#DIV/0!</v>
      </c>
    </row>
    <row r="31" spans="1:15" ht="16.5" thickTop="1" thickBot="1" x14ac:dyDescent="0.25">
      <c r="I31" s="86" t="s">
        <v>61</v>
      </c>
      <c r="J31" s="107">
        <f>SUM(J29:J30)</f>
        <v>0</v>
      </c>
      <c r="K31" s="66" t="e">
        <f>J31/$J$24</f>
        <v>#DIV/0!</v>
      </c>
      <c r="L31" s="107">
        <f>SUM(L29:L30)</f>
        <v>0</v>
      </c>
      <c r="M31" s="66" t="e">
        <f>L31/$L$24</f>
        <v>#DIV/0!</v>
      </c>
      <c r="N31" s="107">
        <f>SUM(N29:N30)</f>
        <v>0</v>
      </c>
      <c r="O31" s="66" t="e">
        <f>N31/$N$24</f>
        <v>#DIV/0!</v>
      </c>
    </row>
    <row r="32" spans="1:15" ht="16.5" thickTop="1" thickBot="1" x14ac:dyDescent="0.25">
      <c r="I32" s="87"/>
      <c r="J32" s="68"/>
      <c r="K32" s="68"/>
      <c r="L32" s="68"/>
      <c r="M32" s="68"/>
      <c r="N32" s="69"/>
      <c r="O32" s="68"/>
    </row>
    <row r="33" spans="9:16" ht="14.25" thickTop="1" thickBot="1" x14ac:dyDescent="0.25">
      <c r="I33" s="70"/>
      <c r="J33" s="71"/>
      <c r="K33" s="71"/>
      <c r="L33" s="71"/>
      <c r="M33" s="71"/>
      <c r="N33" s="71"/>
      <c r="O33" s="71"/>
    </row>
    <row r="44" spans="9:16" x14ac:dyDescent="0.2">
      <c r="P44" s="83"/>
    </row>
    <row r="61" spans="16:16" x14ac:dyDescent="0.2">
      <c r="P61" s="82"/>
    </row>
    <row r="62" spans="16:16" x14ac:dyDescent="0.2">
      <c r="P62" s="82"/>
    </row>
    <row r="65" spans="16:16" x14ac:dyDescent="0.2">
      <c r="P65" s="82"/>
    </row>
    <row r="66" spans="16:16" x14ac:dyDescent="0.2">
      <c r="P66" s="82"/>
    </row>
  </sheetData>
  <sheetProtection sheet="1" objects="1" scenarios="1" selectLockedCells="1"/>
  <mergeCells count="2">
    <mergeCell ref="A2:F2"/>
    <mergeCell ref="A1:F1"/>
  </mergeCells>
  <pageMargins left="0.7" right="0.7" top="0.75" bottom="0.75" header="0.3" footer="0.3"/>
  <pageSetup orientation="portrait" r:id="rId1"/>
  <ignoredErrors>
    <ignoredError sqref="B4:B8 C4:C8 B11:B13 C11:C13 E4:E9 E11:E13 F4:F9 F11:F13 K6:K7 K9 K11:K12 M6:M7 M9 M11:M12 O6:O7 O9:O13 K16:K20 K22:K23 K25:K26 K28 K30 M16:M20 M22:M23 M25:M26 M28 M30 O16:O31" evalError="1"/>
    <ignoredError sqref="K10 K13 M10 M13 K21 K24 K27 K29 K31 M21 M24 M27 M29 M31" evalError="1" formula="1"/>
    <ignoredError sqref="K8 M8" evalError="1" formula="1" unlockedFormula="1"/>
    <ignoredError sqref="O8" evalError="1" unlockedFormula="1"/>
    <ignoredError sqref="J10 L13 N1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9"/>
  <sheetViews>
    <sheetView topLeftCell="A10" zoomScaleSheetLayoutView="100" workbookViewId="0">
      <selection activeCell="A2" sqref="A2:F38"/>
    </sheetView>
  </sheetViews>
  <sheetFormatPr defaultRowHeight="12.75" x14ac:dyDescent="0.2"/>
  <cols>
    <col min="1" max="1" width="27.140625" customWidth="1"/>
    <col min="3" max="3" width="9.85546875" bestFit="1" customWidth="1"/>
    <col min="5" max="5" width="9.85546875" bestFit="1" customWidth="1"/>
    <col min="6" max="6" width="11.42578125" customWidth="1"/>
  </cols>
  <sheetData>
    <row r="1" spans="1:7" ht="21.75" thickTop="1" thickBot="1" x14ac:dyDescent="0.35">
      <c r="A1" s="133" t="s">
        <v>43</v>
      </c>
      <c r="B1" s="134"/>
      <c r="C1" s="134"/>
      <c r="D1" s="134"/>
      <c r="E1" s="134"/>
      <c r="F1" s="135"/>
    </row>
    <row r="2" spans="1:7" ht="21.75" thickTop="1" thickBot="1" x14ac:dyDescent="0.35">
      <c r="A2" s="128" t="s">
        <v>0</v>
      </c>
      <c r="B2" s="129"/>
      <c r="C2" s="129"/>
      <c r="D2" s="129"/>
      <c r="E2" s="129"/>
      <c r="F2" s="130"/>
    </row>
    <row r="3" spans="1:7" ht="17.25" thickTop="1" thickBot="1" x14ac:dyDescent="0.3">
      <c r="A3" s="13" t="s">
        <v>37</v>
      </c>
      <c r="B3" s="131">
        <v>2016</v>
      </c>
      <c r="C3" s="132"/>
      <c r="D3" s="131">
        <v>2015</v>
      </c>
      <c r="E3" s="132"/>
      <c r="F3" s="14">
        <v>2014</v>
      </c>
      <c r="G3" s="3"/>
    </row>
    <row r="4" spans="1:7" ht="14.25" thickTop="1" thickBot="1" x14ac:dyDescent="0.25">
      <c r="A4" s="4"/>
      <c r="B4" s="17" t="s">
        <v>41</v>
      </c>
      <c r="C4" s="18" t="s">
        <v>38</v>
      </c>
      <c r="D4" s="17" t="s">
        <v>39</v>
      </c>
      <c r="E4" s="18" t="s">
        <v>38</v>
      </c>
      <c r="F4" s="17" t="s">
        <v>39</v>
      </c>
      <c r="G4" s="3"/>
    </row>
    <row r="5" spans="1:7" ht="14.25" thickTop="1" thickBot="1" x14ac:dyDescent="0.25">
      <c r="A5" s="4"/>
      <c r="B5" s="16" t="s">
        <v>40</v>
      </c>
      <c r="C5" s="15"/>
      <c r="D5" s="16" t="s">
        <v>40</v>
      </c>
      <c r="E5" s="15"/>
      <c r="F5" s="17" t="s">
        <v>40</v>
      </c>
      <c r="G5" s="3"/>
    </row>
    <row r="6" spans="1:7" ht="14.25" thickTop="1" thickBot="1" x14ac:dyDescent="0.25">
      <c r="A6" s="19" t="s">
        <v>1</v>
      </c>
      <c r="B6" s="20" t="s">
        <v>42</v>
      </c>
      <c r="C6" s="21"/>
      <c r="D6" s="20" t="s">
        <v>42</v>
      </c>
      <c r="E6" s="21"/>
      <c r="F6" s="20" t="s">
        <v>42</v>
      </c>
      <c r="G6" s="3"/>
    </row>
    <row r="7" spans="1:7" ht="14.25" thickTop="1" thickBot="1" x14ac:dyDescent="0.25">
      <c r="A7" s="22" t="s">
        <v>2</v>
      </c>
      <c r="B7" s="28">
        <v>5000</v>
      </c>
      <c r="C7" s="25">
        <f t="shared" ref="C7:C12" si="0">B7/$B$7</f>
        <v>1</v>
      </c>
      <c r="D7" s="28">
        <v>4000</v>
      </c>
      <c r="E7" s="25">
        <f t="shared" ref="E7:E12" si="1">D7/$D$7</f>
        <v>1</v>
      </c>
      <c r="F7" s="30">
        <v>3780</v>
      </c>
      <c r="G7" s="3"/>
    </row>
    <row r="8" spans="1:7" ht="14.25" thickTop="1" thickBot="1" x14ac:dyDescent="0.25">
      <c r="A8" s="23" t="s">
        <v>3</v>
      </c>
      <c r="B8" s="28">
        <v>2670</v>
      </c>
      <c r="C8" s="26">
        <f t="shared" si="0"/>
        <v>0.53400000000000003</v>
      </c>
      <c r="D8" s="28">
        <v>2130</v>
      </c>
      <c r="E8" s="26">
        <f t="shared" si="1"/>
        <v>0.53249999999999997</v>
      </c>
      <c r="F8" s="30">
        <v>1890</v>
      </c>
      <c r="G8" s="3"/>
    </row>
    <row r="9" spans="1:7" ht="14.25" thickTop="1" thickBot="1" x14ac:dyDescent="0.25">
      <c r="A9" s="23" t="s">
        <v>4</v>
      </c>
      <c r="B9" s="28">
        <v>43</v>
      </c>
      <c r="C9" s="26">
        <f t="shared" si="0"/>
        <v>8.6E-3</v>
      </c>
      <c r="D9" s="28">
        <v>380</v>
      </c>
      <c r="E9" s="26">
        <f t="shared" si="1"/>
        <v>9.5000000000000001E-2</v>
      </c>
      <c r="F9" s="30">
        <v>320</v>
      </c>
      <c r="G9" s="3"/>
    </row>
    <row r="10" spans="1:7" ht="14.25" thickTop="1" thickBot="1" x14ac:dyDescent="0.25">
      <c r="A10" s="23" t="s">
        <v>5</v>
      </c>
      <c r="B10" s="28">
        <v>25</v>
      </c>
      <c r="C10" s="26">
        <f t="shared" si="0"/>
        <v>5.0000000000000001E-3</v>
      </c>
      <c r="D10" s="28">
        <v>200</v>
      </c>
      <c r="E10" s="26">
        <f t="shared" si="1"/>
        <v>0.05</v>
      </c>
      <c r="F10" s="30">
        <v>150</v>
      </c>
      <c r="G10" s="3"/>
    </row>
    <row r="11" spans="1:7" ht="14.25" thickTop="1" thickBot="1" x14ac:dyDescent="0.25">
      <c r="A11" s="23" t="s">
        <v>6</v>
      </c>
      <c r="B11" s="28">
        <f>B7-B8</f>
        <v>2330</v>
      </c>
      <c r="C11" s="26">
        <f t="shared" si="0"/>
        <v>0.46600000000000003</v>
      </c>
      <c r="D11" s="28">
        <f>D7-D8</f>
        <v>1870</v>
      </c>
      <c r="E11" s="26">
        <f t="shared" si="1"/>
        <v>0.46750000000000003</v>
      </c>
      <c r="F11" s="28">
        <f>F7-F8</f>
        <v>1890</v>
      </c>
      <c r="G11" s="3"/>
    </row>
    <row r="12" spans="1:7" ht="14.25" thickTop="1" thickBot="1" x14ac:dyDescent="0.25">
      <c r="A12" s="23" t="s">
        <v>7</v>
      </c>
      <c r="B12" s="28">
        <f>B11-B9-B10</f>
        <v>2262</v>
      </c>
      <c r="C12" s="26">
        <f t="shared" si="0"/>
        <v>0.45240000000000002</v>
      </c>
      <c r="D12" s="28">
        <f>D11-D9-D10</f>
        <v>1290</v>
      </c>
      <c r="E12" s="26">
        <f t="shared" si="1"/>
        <v>0.32250000000000001</v>
      </c>
      <c r="F12" s="31"/>
      <c r="G12" s="3"/>
    </row>
    <row r="13" spans="1:7" ht="14.25" thickTop="1" thickBot="1" x14ac:dyDescent="0.25">
      <c r="A13" s="24"/>
      <c r="B13" s="29"/>
      <c r="C13" s="27"/>
      <c r="D13" s="29"/>
      <c r="E13" s="27"/>
      <c r="F13" s="32"/>
      <c r="G13" s="3"/>
    </row>
    <row r="14" spans="1:7" ht="14.25" thickTop="1" thickBot="1" x14ac:dyDescent="0.25">
      <c r="A14" s="33" t="s">
        <v>8</v>
      </c>
      <c r="B14" s="34"/>
      <c r="C14" s="35"/>
      <c r="D14" s="34"/>
      <c r="E14" s="35"/>
      <c r="F14" s="36"/>
      <c r="G14" s="3"/>
    </row>
    <row r="15" spans="1:7" ht="14.25" thickTop="1" thickBot="1" x14ac:dyDescent="0.25">
      <c r="A15" s="22" t="s">
        <v>9</v>
      </c>
      <c r="B15" s="28">
        <f>1570+500</f>
        <v>2070</v>
      </c>
      <c r="C15" s="25">
        <f t="shared" ref="C15:C26" si="2">B15/$B$23</f>
        <v>0.23980537534754401</v>
      </c>
      <c r="D15" s="28">
        <v>1359</v>
      </c>
      <c r="E15" s="25">
        <f t="shared" ref="E15:E26" si="3">D15/$D$23</f>
        <v>0.24867337602927722</v>
      </c>
      <c r="F15" s="28">
        <v>1123</v>
      </c>
      <c r="G15" s="3"/>
    </row>
    <row r="16" spans="1:7" ht="14.25" thickTop="1" thickBot="1" x14ac:dyDescent="0.25">
      <c r="A16" s="23" t="s">
        <v>10</v>
      </c>
      <c r="B16" s="28">
        <f>1222-500</f>
        <v>722</v>
      </c>
      <c r="C16" s="26">
        <f t="shared" si="2"/>
        <v>8.3642261353104722E-2</v>
      </c>
      <c r="D16" s="28">
        <v>315</v>
      </c>
      <c r="E16" s="26">
        <f t="shared" si="3"/>
        <v>5.7639524245196708E-2</v>
      </c>
      <c r="F16" s="28">
        <v>265</v>
      </c>
      <c r="G16" s="3"/>
    </row>
    <row r="17" spans="1:7" ht="14.25" thickTop="1" thickBot="1" x14ac:dyDescent="0.25">
      <c r="A17" s="23" t="s">
        <v>11</v>
      </c>
      <c r="B17" s="28">
        <v>2340</v>
      </c>
      <c r="C17" s="26">
        <f t="shared" si="2"/>
        <v>0.27108433734939757</v>
      </c>
      <c r="D17" s="28">
        <v>2134</v>
      </c>
      <c r="E17" s="26">
        <f t="shared" si="3"/>
        <v>0.39048490393412627</v>
      </c>
      <c r="F17" s="28">
        <v>1679</v>
      </c>
      <c r="G17" s="3"/>
    </row>
    <row r="18" spans="1:7" ht="14.25" thickTop="1" thickBot="1" x14ac:dyDescent="0.25">
      <c r="A18" s="23" t="s">
        <v>12</v>
      </c>
      <c r="B18" s="28">
        <v>2500</v>
      </c>
      <c r="C18" s="26">
        <f t="shared" si="2"/>
        <v>0.2896200185356812</v>
      </c>
      <c r="D18" s="40">
        <v>1222</v>
      </c>
      <c r="E18" s="26">
        <f t="shared" si="3"/>
        <v>0.22360475754803294</v>
      </c>
      <c r="F18" s="28">
        <v>985</v>
      </c>
      <c r="G18" s="3"/>
    </row>
    <row r="19" spans="1:7" ht="14.25" thickTop="1" thickBot="1" x14ac:dyDescent="0.25">
      <c r="A19" s="23" t="s">
        <v>13</v>
      </c>
      <c r="B19" s="28">
        <v>7632</v>
      </c>
      <c r="C19" s="26">
        <f t="shared" si="2"/>
        <v>0.88415199258572752</v>
      </c>
      <c r="D19" s="28">
        <v>5030</v>
      </c>
      <c r="E19" s="26">
        <f t="shared" si="3"/>
        <v>0.92040256175663315</v>
      </c>
      <c r="F19" s="28">
        <v>4052</v>
      </c>
      <c r="G19" s="3"/>
    </row>
    <row r="20" spans="1:7" ht="14.25" thickTop="1" thickBot="1" x14ac:dyDescent="0.25">
      <c r="A20" s="23" t="s">
        <v>14</v>
      </c>
      <c r="B20" s="28">
        <v>1000</v>
      </c>
      <c r="C20" s="26">
        <f t="shared" si="2"/>
        <v>0.11584800741427248</v>
      </c>
      <c r="D20" s="28">
        <v>435</v>
      </c>
      <c r="E20" s="26">
        <f t="shared" si="3"/>
        <v>7.9597438243366875E-2</v>
      </c>
      <c r="F20" s="31"/>
      <c r="G20" s="3"/>
    </row>
    <row r="21" spans="1:7" ht="14.25" thickTop="1" thickBot="1" x14ac:dyDescent="0.25">
      <c r="A21" s="23" t="s">
        <v>15</v>
      </c>
      <c r="B21" s="28">
        <v>8632</v>
      </c>
      <c r="C21" s="26">
        <f t="shared" si="2"/>
        <v>1</v>
      </c>
      <c r="D21" s="28">
        <v>5465</v>
      </c>
      <c r="E21" s="26">
        <f t="shared" si="3"/>
        <v>1</v>
      </c>
      <c r="F21" s="37"/>
      <c r="G21" s="3"/>
    </row>
    <row r="22" spans="1:7" ht="14.25" thickTop="1" thickBot="1" x14ac:dyDescent="0.25">
      <c r="A22" s="23" t="s">
        <v>16</v>
      </c>
      <c r="B22" s="28">
        <v>0</v>
      </c>
      <c r="C22" s="26">
        <f t="shared" si="2"/>
        <v>0</v>
      </c>
      <c r="D22" s="28">
        <v>0</v>
      </c>
      <c r="E22" s="26">
        <f t="shared" si="3"/>
        <v>0</v>
      </c>
      <c r="F22" s="32"/>
      <c r="G22" s="3"/>
    </row>
    <row r="23" spans="1:7" ht="14.25" thickTop="1" thickBot="1" x14ac:dyDescent="0.25">
      <c r="A23" s="23" t="s">
        <v>17</v>
      </c>
      <c r="B23" s="28">
        <v>8632</v>
      </c>
      <c r="C23" s="26">
        <f t="shared" si="2"/>
        <v>1</v>
      </c>
      <c r="D23" s="28">
        <v>5465</v>
      </c>
      <c r="E23" s="26">
        <f t="shared" si="3"/>
        <v>1</v>
      </c>
      <c r="F23" s="28">
        <v>4300</v>
      </c>
      <c r="G23" s="3"/>
    </row>
    <row r="24" spans="1:7" ht="14.25" thickTop="1" thickBot="1" x14ac:dyDescent="0.25">
      <c r="A24" s="23" t="s">
        <v>18</v>
      </c>
      <c r="B24" s="28">
        <v>2221</v>
      </c>
      <c r="C24" s="26">
        <f t="shared" si="2"/>
        <v>0.25729842446709916</v>
      </c>
      <c r="D24" s="28">
        <v>1543</v>
      </c>
      <c r="E24" s="26">
        <f t="shared" si="3"/>
        <v>0.28234217749313817</v>
      </c>
      <c r="F24" s="30">
        <v>1367</v>
      </c>
      <c r="G24" s="3"/>
    </row>
    <row r="25" spans="1:7" ht="14.25" thickTop="1" thickBot="1" x14ac:dyDescent="0.25">
      <c r="A25" s="23" t="s">
        <v>19</v>
      </c>
      <c r="B25" s="28">
        <v>2411</v>
      </c>
      <c r="C25" s="26">
        <f t="shared" si="2"/>
        <v>0.27930954587581092</v>
      </c>
      <c r="D25" s="28">
        <v>2285</v>
      </c>
      <c r="E25" s="26">
        <f t="shared" si="3"/>
        <v>0.41811527904849038</v>
      </c>
      <c r="F25" s="28">
        <v>1863</v>
      </c>
      <c r="G25" s="3"/>
    </row>
    <row r="26" spans="1:7" ht="14.25" thickTop="1" thickBot="1" x14ac:dyDescent="0.25">
      <c r="A26" s="23" t="s">
        <v>20</v>
      </c>
      <c r="B26" s="28">
        <v>4000</v>
      </c>
      <c r="C26" s="26">
        <f t="shared" si="2"/>
        <v>0.46339202965708992</v>
      </c>
      <c r="D26" s="28">
        <v>3500</v>
      </c>
      <c r="E26" s="26">
        <f t="shared" si="3"/>
        <v>0.64043915827996345</v>
      </c>
      <c r="F26" s="28">
        <v>1070</v>
      </c>
      <c r="G26" s="3"/>
    </row>
    <row r="27" spans="1:7" ht="14.25" thickTop="1" thickBot="1" x14ac:dyDescent="0.25">
      <c r="A27" s="24"/>
      <c r="B27" s="39"/>
      <c r="C27" s="39"/>
      <c r="D27" s="39"/>
      <c r="E27" s="39"/>
      <c r="F27" s="38"/>
      <c r="G27" s="3"/>
    </row>
    <row r="28" spans="1:7" ht="14.25" thickTop="1" thickBot="1" x14ac:dyDescent="0.25">
      <c r="A28" s="33" t="s">
        <v>21</v>
      </c>
      <c r="B28" s="42"/>
      <c r="C28" s="42"/>
      <c r="D28" s="42"/>
      <c r="E28" s="42"/>
      <c r="F28" s="36"/>
      <c r="G28" s="3"/>
    </row>
    <row r="29" spans="1:7" ht="14.25" thickTop="1" thickBot="1" x14ac:dyDescent="0.25">
      <c r="A29" s="22" t="s">
        <v>22</v>
      </c>
      <c r="B29" s="41">
        <v>3150</v>
      </c>
      <c r="C29" s="5"/>
      <c r="D29" s="41">
        <v>2814</v>
      </c>
      <c r="E29" s="5"/>
      <c r="F29" s="41">
        <v>2345</v>
      </c>
      <c r="G29" s="3"/>
    </row>
    <row r="30" spans="1:7" ht="14.25" thickTop="1" thickBot="1" x14ac:dyDescent="0.25">
      <c r="A30" s="23" t="s">
        <v>23</v>
      </c>
      <c r="B30" s="28">
        <v>120</v>
      </c>
      <c r="C30" s="5"/>
      <c r="D30" s="28">
        <v>87</v>
      </c>
      <c r="E30" s="5"/>
      <c r="F30" s="28">
        <v>112</v>
      </c>
      <c r="G30" s="3"/>
    </row>
    <row r="31" spans="1:7" ht="14.25" thickTop="1" thickBot="1" x14ac:dyDescent="0.25">
      <c r="A31" s="23" t="s">
        <v>24</v>
      </c>
      <c r="B31" s="28">
        <v>43</v>
      </c>
      <c r="C31" s="5"/>
      <c r="D31" s="28">
        <v>31</v>
      </c>
      <c r="E31" s="5"/>
      <c r="F31" s="28">
        <v>44</v>
      </c>
      <c r="G31" s="3"/>
    </row>
    <row r="32" spans="1:7" ht="14.25" thickTop="1" thickBot="1" x14ac:dyDescent="0.25">
      <c r="A32" s="24"/>
      <c r="B32" s="22"/>
      <c r="C32" s="5"/>
      <c r="D32" s="22"/>
      <c r="E32" s="5"/>
      <c r="F32" s="31"/>
      <c r="G32" s="3"/>
    </row>
    <row r="33" spans="1:7" ht="14.25" thickTop="1" thickBot="1" x14ac:dyDescent="0.25">
      <c r="A33" s="33" t="s">
        <v>25</v>
      </c>
      <c r="B33" s="42"/>
      <c r="C33" s="42"/>
      <c r="D33" s="42"/>
      <c r="E33" s="42"/>
      <c r="F33" s="36"/>
      <c r="G33" s="3"/>
    </row>
    <row r="34" spans="1:7" ht="14.25" thickTop="1" thickBot="1" x14ac:dyDescent="0.25">
      <c r="A34" s="22" t="s">
        <v>26</v>
      </c>
      <c r="B34" s="45">
        <v>110</v>
      </c>
      <c r="C34" s="22"/>
      <c r="D34" s="45">
        <v>96</v>
      </c>
      <c r="E34" s="22"/>
      <c r="F34" s="45">
        <v>78</v>
      </c>
      <c r="G34" s="3"/>
    </row>
    <row r="35" spans="1:7" ht="14.25" thickTop="1" thickBot="1" x14ac:dyDescent="0.25">
      <c r="A35" s="23" t="s">
        <v>27</v>
      </c>
      <c r="B35" s="45">
        <v>3.5</v>
      </c>
      <c r="C35" s="23">
        <v>5</v>
      </c>
      <c r="D35" s="45">
        <v>3.5</v>
      </c>
      <c r="E35" s="23"/>
      <c r="F35" s="45">
        <v>2.15</v>
      </c>
      <c r="G35" s="3"/>
    </row>
    <row r="36" spans="1:7" ht="14.25" thickTop="1" thickBot="1" x14ac:dyDescent="0.25">
      <c r="A36" s="23" t="s">
        <v>28</v>
      </c>
      <c r="B36" s="28">
        <v>0</v>
      </c>
      <c r="C36" s="23"/>
      <c r="D36" s="28">
        <v>0</v>
      </c>
      <c r="E36" s="23"/>
      <c r="F36" s="28">
        <v>0</v>
      </c>
      <c r="G36" s="3"/>
    </row>
    <row r="37" spans="1:7" ht="14.25" thickTop="1" thickBot="1" x14ac:dyDescent="0.25">
      <c r="A37" s="44"/>
      <c r="B37" s="47"/>
      <c r="C37" s="44"/>
      <c r="D37" s="47"/>
      <c r="E37" s="44"/>
      <c r="F37" s="47"/>
      <c r="G37" s="3"/>
    </row>
    <row r="38" spans="1:7" ht="14.25" thickTop="1" thickBot="1" x14ac:dyDescent="0.25">
      <c r="A38" s="43"/>
      <c r="B38" s="46"/>
      <c r="C38" s="46"/>
      <c r="D38" s="46"/>
      <c r="E38" s="46"/>
      <c r="F38" s="46"/>
      <c r="G38" s="1"/>
    </row>
    <row r="39" spans="1:7" x14ac:dyDescent="0.2">
      <c r="A39" s="2"/>
      <c r="B39" s="2"/>
      <c r="C39" s="2"/>
      <c r="D39" s="2"/>
      <c r="E39" s="2"/>
      <c r="F39" s="2"/>
      <c r="G39" s="3"/>
    </row>
  </sheetData>
  <mergeCells count="4">
    <mergeCell ref="A2:F2"/>
    <mergeCell ref="B3:C3"/>
    <mergeCell ref="D3:E3"/>
    <mergeCell ref="A1:F1"/>
  </mergeCells>
  <hyperlinks>
    <hyperlink ref="A1" r:id="rId1" xr:uid="{00000000-0004-0000-0100-000000000000}"/>
  </hyperlinks>
  <pageMargins left="0.75" right="0.75" top="0.75" bottom="0.5" header="0.5" footer="0.25"/>
  <pageSetup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Ratios</vt:lpstr>
      <vt:lpstr>Data Sheet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Marshall</dc:creator>
  <cp:lastModifiedBy>David Marshall</cp:lastModifiedBy>
  <cp:lastPrinted>2017-04-29T07:08:30Z</cp:lastPrinted>
  <dcterms:created xsi:type="dcterms:W3CDTF">2017-04-29T07:07:54Z</dcterms:created>
  <dcterms:modified xsi:type="dcterms:W3CDTF">2022-02-24T17:29:18Z</dcterms:modified>
</cp:coreProperties>
</file>