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66925"/>
  <mc:AlternateContent xmlns:mc="http://schemas.openxmlformats.org/markup-compatibility/2006">
    <mc:Choice Requires="x15">
      <x15ac:absPath xmlns:x15ac="http://schemas.microsoft.com/office/spreadsheetml/2010/11/ac" url="C:\Users\info\Desktop\AcctgSpreadSheets\SpreadSheet-Bundle\LeaseBuy\"/>
    </mc:Choice>
  </mc:AlternateContent>
  <xr:revisionPtr revIDLastSave="0" documentId="13_ncr:1_{48E7CDD0-E7F9-4F5B-8F28-A179351A7CC0}" xr6:coauthVersionLast="47" xr6:coauthVersionMax="47" xr10:uidLastSave="{00000000-0000-0000-0000-000000000000}"/>
  <bookViews>
    <workbookView xWindow="-120" yWindow="-120" windowWidth="29040" windowHeight="15720" xr2:uid="{00000000-000D-0000-FFFF-FFFF00000000}"/>
  </bookViews>
  <sheets>
    <sheet name="Instructions" sheetId="5" r:id="rId1"/>
    <sheet name="Inputs" sheetId="1" r:id="rId2"/>
    <sheet name="Analysis" sheetId="2"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 i="2" l="1"/>
  <c r="I5" i="2"/>
  <c r="J5" i="2"/>
  <c r="L5" i="2"/>
  <c r="K14" i="2"/>
  <c r="I14" i="2"/>
  <c r="H14" i="2"/>
  <c r="L14" i="2"/>
  <c r="J14" i="2"/>
  <c r="K5" i="2"/>
  <c r="I17" i="2" l="1"/>
  <c r="I18" i="2" s="1"/>
  <c r="I20" i="2" s="1"/>
  <c r="I23" i="2" s="1"/>
  <c r="K17" i="2"/>
  <c r="K18" i="2" s="1"/>
  <c r="K20" i="2" s="1"/>
  <c r="K23" i="2" s="1"/>
  <c r="H17" i="2"/>
  <c r="H18" i="2" s="1"/>
  <c r="H20" i="2" s="1"/>
  <c r="H23" i="2" s="1"/>
  <c r="J17" i="2"/>
  <c r="J18" i="2" s="1"/>
  <c r="J20" i="2" s="1"/>
  <c r="J23" i="2" s="1"/>
  <c r="L17" i="2"/>
  <c r="L18" i="2" s="1"/>
  <c r="L20" i="2" s="1"/>
  <c r="L23" i="2" s="1"/>
  <c r="L6" i="2"/>
  <c r="L7" i="2" s="1"/>
  <c r="K6" i="2"/>
  <c r="K7" i="2" s="1"/>
  <c r="I6" i="2"/>
  <c r="I7" i="2" s="1"/>
  <c r="J6" i="2"/>
  <c r="J7" i="2" s="1"/>
  <c r="H6" i="2"/>
  <c r="H7" i="2" s="1"/>
  <c r="F14" i="2"/>
  <c r="C14" i="2"/>
  <c r="G14" i="2"/>
  <c r="E14" i="2"/>
  <c r="D14" i="2"/>
  <c r="C17" i="2" l="1"/>
  <c r="C18" i="2" s="1"/>
  <c r="C20" i="2" s="1"/>
  <c r="C23" i="2" s="1"/>
  <c r="C5" i="2"/>
  <c r="D5" i="2"/>
  <c r="E5" i="2"/>
  <c r="F5" i="2"/>
  <c r="G5" i="2"/>
  <c r="D17" i="2" l="1"/>
  <c r="D18" i="2" s="1"/>
  <c r="D20" i="2" s="1"/>
  <c r="D23" i="2" s="1"/>
  <c r="G6" i="2"/>
  <c r="G7" i="2" s="1"/>
  <c r="F6" i="2"/>
  <c r="F7" i="2" s="1"/>
  <c r="E6" i="2"/>
  <c r="E7" i="2" s="1"/>
  <c r="D6" i="2"/>
  <c r="D7" i="2" s="1"/>
  <c r="C6" i="2"/>
  <c r="C7" i="2" s="1"/>
  <c r="C9" i="2" l="1"/>
  <c r="E17" i="2"/>
  <c r="E18" i="2" s="1"/>
  <c r="E20" i="2" s="1"/>
  <c r="E23" i="2" s="1"/>
  <c r="F17" i="2" l="1"/>
  <c r="F18" i="2" s="1"/>
  <c r="F20" i="2" s="1"/>
  <c r="F23" i="2" s="1"/>
  <c r="G17" i="2" l="1"/>
  <c r="G18" i="2" s="1"/>
  <c r="G20" i="2" s="1"/>
  <c r="G23" i="2" s="1"/>
  <c r="C25" i="2" l="1"/>
  <c r="B28" i="2" s="1"/>
</calcChain>
</file>

<file path=xl/sharedStrings.xml><?xml version="1.0" encoding="utf-8"?>
<sst xmlns="http://schemas.openxmlformats.org/spreadsheetml/2006/main" count="78" uniqueCount="62">
  <si>
    <t>LEASE</t>
  </si>
  <si>
    <t>Yr 1</t>
  </si>
  <si>
    <t>Yr 2</t>
  </si>
  <si>
    <t>Yr 3</t>
  </si>
  <si>
    <t>Yr 4</t>
  </si>
  <si>
    <t>Yr 5</t>
  </si>
  <si>
    <t>Lease Payment</t>
  </si>
  <si>
    <t>Maintenance</t>
  </si>
  <si>
    <t>Gross Cash Impact</t>
  </si>
  <si>
    <t>Tax Shield</t>
  </si>
  <si>
    <t>Net Cash Impact</t>
  </si>
  <si>
    <t>DCF / Present Value</t>
  </si>
  <si>
    <t>BUY</t>
  </si>
  <si>
    <t>Gain/(Loss)</t>
  </si>
  <si>
    <t>Cash Flow - Ops</t>
  </si>
  <si>
    <t>Investment</t>
  </si>
  <si>
    <t>Total Cash Flow</t>
  </si>
  <si>
    <t>ECONOMIC INPUTS</t>
  </si>
  <si>
    <t>Tax Impact</t>
  </si>
  <si>
    <t>The Process</t>
  </si>
  <si>
    <t>Economic Inputs</t>
  </si>
  <si>
    <t>Discount Rate – This is the rate used in cash flow analysis to account for the time value of money.</t>
  </si>
  <si>
    <t>Tax Rate – This is the average tax rate for your company with a standard assumption of 20%.</t>
  </si>
  <si>
    <t>Lease Inputs</t>
  </si>
  <si>
    <t>Lease period – How long will the lease last</t>
  </si>
  <si>
    <t>Lease Payments – The lease will spell out upfront and ongoing payments due, which provides an effective interest rate.</t>
  </si>
  <si>
    <t>Maintenance Costs – Most leases require the leaseholder to pay certain maintenance and operating expenses (oil changes, utilities, etc.). Estimate the cost and timing of these expenses. You may also have to pay for wear and tear at the end of the lease term.</t>
  </si>
  <si>
    <t>Upfront Costs – Some leases require a downpayment that you will need to consider</t>
  </si>
  <si>
    <t>End of lease fees – Some leases require payments at the end of the lease</t>
  </si>
  <si>
    <t>Early termination – Some leases require an early termination fee if you return the equipment before the end of the term</t>
  </si>
  <si>
    <t>Tax Deductions – Leases can be deducted as you pay the monthly expense when the equipment is used for business purposes.</t>
  </si>
  <si>
    <t>Buy Inputs</t>
  </si>
  <si>
    <t>Investment Costs – These are the upfront costs or purchase price of the asset plus sales tax and freight.</t>
  </si>
  <si>
    <t>Cost of Capital – Both the cost of capital for your business to assess the discount rate and the cost of debt if you choose to finance the asset.</t>
  </si>
  <si>
    <t>Maintenance/Operating Costs – As the owner, you are responsible for all maintenance and operating expenses. Estimate the cost and timing of these expenses.</t>
  </si>
  <si>
    <t>Capital Improvements – You may need to complete renovations and other improvements for long-term assets.</t>
  </si>
  <si>
    <t>Monetization/Disposal Value – Most assets will have some value on the date of sale. This is sometimes referred to as disposal value or terminal value.</t>
  </si>
  <si>
    <t>Tax Deductions – Purchases are capitalized as assets and can be depreciated over the vehicle’s life when used for business purposes. Using MACRS, you can accelerate depreciation and often save money.</t>
  </si>
  <si>
    <t>Step 2: Build Amortization and Depreciation Tabs</t>
  </si>
  <si>
    <t>Next, you must create amortization tables for any loan to calculate interest and principal payments. We can skip this piece since we will pay for the asset out of available cash. Regardless of payment method, you must create a depreciation table for Tax depreciation.</t>
  </si>
  <si>
    <t>Step 3: Layout the Cash Flow Analysis</t>
  </si>
  <si>
    <t>Now, lay out the two discounted cash flow analyses. The first will be for the lease and the second for buying. Don’t forget to account for the Tax shield and, of course, gain/(loss) on the assets.</t>
  </si>
  <si>
    <t>Step 4: Compare the Net Present Value and Make a Recommendation</t>
  </si>
  <si>
    <t>Compare the Buy NPV to the Lease NPV. Whichever one has the higher NPV is the winner! That said, always ensure that the cash is available to purchase. Otherwise, you must find a loan or lease regardless of the NPV.</t>
  </si>
  <si>
    <t>Bonus Step: Run Scenarios</t>
  </si>
  <si>
    <t>Since this analysis is dynamic, you can adjust the inputs tab for different deal terms and see ways to maximize value. For a side-by-side comparison, duplicate all of the tabs.</t>
  </si>
  <si>
    <t>Step 1: Enter Inputs</t>
  </si>
  <si>
    <t>Lease or Buy Worksheet</t>
  </si>
  <si>
    <t>Instructions</t>
  </si>
  <si>
    <t>Bean Counter - https://www.dwmbeancounter.com</t>
  </si>
  <si>
    <t>Use the Input Sheet (Tab) and Depreciation Sheet (tab) to enter your information.</t>
  </si>
  <si>
    <t>should be selected.</t>
  </si>
  <si>
    <t xml:space="preserve">After entering your information, the option with the lowest discounted cash flow amount </t>
  </si>
  <si>
    <t>Discount Rate</t>
  </si>
  <si>
    <t>Other Fees</t>
  </si>
  <si>
    <t>Yr 6</t>
  </si>
  <si>
    <t>Yr 7</t>
  </si>
  <si>
    <t>Yr 8</t>
  </si>
  <si>
    <t>Yr 9</t>
  </si>
  <si>
    <t>Yr 10</t>
  </si>
  <si>
    <t>Tax Depreciation (Enter Minus Amount)</t>
  </si>
  <si>
    <t xml:space="preserve"> (Enter Minus Amount for Outlay)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</si>
</sst>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12" x14ac:knownFonts="1">
    <font>
      <sz val="11"/>
      <color theme="1"/>
      <name val="Calibri"/>
      <family val="2"/>
      <scheme val="minor"/>
    </font>
    <font>
      <sz val="11"/>
      <color theme="1"/>
      <name val="Calibri"/>
      <family val="2"/>
    </font>
    <font>
      <sz val="11"/>
      <color rgb="FF0070C0"/>
      <name val="Calibri"/>
      <family val="2"/>
    </font>
    <font>
      <sz val="11"/>
      <color theme="1"/>
      <name val="Arial Black"/>
      <family val="2"/>
    </font>
    <font>
      <sz val="11"/>
      <color rgb="FF000000"/>
      <name val="Arial Black"/>
      <family val="2"/>
    </font>
    <font>
      <sz val="11"/>
      <color theme="1"/>
      <name val="Arial"/>
      <family val="2"/>
    </font>
    <font>
      <sz val="11"/>
      <color rgb="FF000000"/>
      <name val="Arial"/>
      <family val="2"/>
    </font>
    <font>
      <b/>
      <sz val="11"/>
      <color rgb="FF000000"/>
      <name val="Arial"/>
      <family val="2"/>
    </font>
    <font>
      <b/>
      <sz val="11"/>
      <name val="Arial"/>
      <family val="2"/>
    </font>
    <font>
      <b/>
      <sz val="16"/>
      <color theme="1"/>
      <name val="Calibri"/>
      <family val="2"/>
      <scheme val="minor"/>
    </font>
    <font>
      <b/>
      <sz val="18"/>
      <color theme="1"/>
      <name val="Calibri"/>
      <family val="2"/>
      <scheme val="minor"/>
    </font>
    <font>
      <sz val="14"/>
      <color theme="1"/>
      <name val="Calibri"/>
      <family val="2"/>
      <scheme val="minor"/>
    </font>
  </fonts>
  <fills count="7">
    <fill>
      <patternFill patternType="none"/>
    </fill>
    <fill>
      <patternFill patternType="gray125"/>
    </fill>
    <fill>
      <patternFill patternType="solid">
        <fgColor rgb="FFD6DCE4"/>
        <bgColor indexed="64"/>
      </patternFill>
    </fill>
    <fill>
      <patternFill patternType="solid">
        <fgColor rgb="FFEF5770"/>
        <bgColor indexed="64"/>
      </patternFill>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s>
  <borders count="4">
    <border>
      <left/>
      <right/>
      <top/>
      <bottom/>
      <diagonal/>
    </border>
    <border>
      <left/>
      <right/>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0" borderId="0" xfId="0" applyFont="1" applyAlignment="1">
      <alignment wrapText="1" readingOrder="1"/>
    </xf>
    <xf numFmtId="0" fontId="3" fillId="0" borderId="0" xfId="0" applyFont="1" applyAlignment="1">
      <alignment readingOrder="1"/>
    </xf>
    <xf numFmtId="0" fontId="4" fillId="0" borderId="0" xfId="0" applyFont="1" applyAlignment="1">
      <alignment readingOrder="1"/>
    </xf>
    <xf numFmtId="0" fontId="5" fillId="0" borderId="0" xfId="0" applyFont="1" applyAlignment="1">
      <alignment readingOrder="1"/>
    </xf>
    <xf numFmtId="0" fontId="5" fillId="0" borderId="0" xfId="0" applyFont="1"/>
    <xf numFmtId="6" fontId="6" fillId="0" borderId="0" xfId="0" applyNumberFormat="1" applyFont="1" applyAlignment="1">
      <alignment readingOrder="1"/>
    </xf>
    <xf numFmtId="6" fontId="6" fillId="0" borderId="1" xfId="0" applyNumberFormat="1" applyFont="1" applyBorder="1" applyAlignment="1">
      <alignment readingOrder="1"/>
    </xf>
    <xf numFmtId="0" fontId="7" fillId="0" borderId="0" xfId="0" applyFont="1" applyAlignment="1">
      <alignment readingOrder="1"/>
    </xf>
    <xf numFmtId="6" fontId="7" fillId="0" borderId="0" xfId="0" applyNumberFormat="1" applyFont="1" applyAlignment="1">
      <alignment readingOrder="1"/>
    </xf>
    <xf numFmtId="0" fontId="6" fillId="0" borderId="0" xfId="0" applyFont="1" applyAlignment="1">
      <alignment readingOrder="1"/>
    </xf>
    <xf numFmtId="0" fontId="7" fillId="2" borderId="0" xfId="0" applyFont="1" applyFill="1" applyAlignment="1">
      <alignment readingOrder="1"/>
    </xf>
    <xf numFmtId="6" fontId="7" fillId="2" borderId="0" xfId="0" applyNumberFormat="1" applyFont="1" applyFill="1" applyAlignment="1">
      <alignment readingOrder="1"/>
    </xf>
    <xf numFmtId="6" fontId="7" fillId="0" borderId="2" xfId="0" applyNumberFormat="1" applyFont="1" applyBorder="1" applyAlignment="1">
      <alignment readingOrder="1"/>
    </xf>
    <xf numFmtId="0" fontId="8" fillId="3" borderId="0" xfId="0" applyFont="1" applyFill="1" applyAlignment="1">
      <alignment horizontal="center" readingOrder="1"/>
    </xf>
    <xf numFmtId="0" fontId="1" fillId="4" borderId="0" xfId="0" applyFont="1" applyFill="1" applyAlignment="1">
      <alignment wrapText="1" readingOrder="1"/>
    </xf>
    <xf numFmtId="10" fontId="2" fillId="5" borderId="3" xfId="0" applyNumberFormat="1" applyFont="1" applyFill="1" applyBorder="1" applyAlignment="1">
      <alignment wrapText="1" readingOrder="1"/>
    </xf>
    <xf numFmtId="0" fontId="5" fillId="6" borderId="0" xfId="0" applyFont="1" applyFill="1" applyAlignment="1">
      <alignment readingOrder="1"/>
    </xf>
    <xf numFmtId="0" fontId="6" fillId="0" borderId="0" xfId="0" applyFont="1" applyAlignment="1" applyProtection="1">
      <alignment readingOrder="1"/>
      <protection locked="0"/>
    </xf>
    <xf numFmtId="6" fontId="6" fillId="0" borderId="0" xfId="0" applyNumberFormat="1" applyFont="1" applyAlignment="1" applyProtection="1">
      <alignment readingOrder="1"/>
      <protection locked="0"/>
    </xf>
    <xf numFmtId="0" fontId="10" fillId="0" borderId="0" xfId="0" applyFont="1" applyAlignment="1">
      <alignment horizontal="left"/>
    </xf>
    <xf numFmtId="0" fontId="9" fillId="0" borderId="0" xfId="0" applyFont="1" applyAlignment="1">
      <alignment horizontal="left"/>
    </xf>
    <xf numFmtId="0" fontId="11" fillId="0" borderId="0" xfId="0" applyFont="1" applyAlignment="1">
      <alignment horizontal="left"/>
    </xf>
  </cellXfs>
  <cellStyles count="1">
    <cellStyle name="Normal" xfId="0" builtinId="0"/>
  </cellStyles>
  <dxfs count="0"/>
  <tableStyles count="0" defaultTableStyle="TableStyleMedium2" defaultPivotStyle="PivotStyleMedium9"/>
  <colors>
    <mruColors>
      <color rgb="FFEF5770"/>
      <color rgb="FFFA6E96"/>
      <color rgb="FFD76C1B"/>
      <color rgb="FFEDA56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4</xdr:row>
      <xdr:rowOff>142875</xdr:rowOff>
    </xdr:from>
    <xdr:to>
      <xdr:col>5</xdr:col>
      <xdr:colOff>452331</xdr:colOff>
      <xdr:row>17</xdr:row>
      <xdr:rowOff>37787</xdr:rowOff>
    </xdr:to>
    <xdr:pic>
      <xdr:nvPicPr>
        <xdr:cNvPr id="3" name="Picture 2">
          <a:extLst>
            <a:ext uri="{FF2B5EF4-FFF2-40B4-BE49-F238E27FC236}">
              <a16:creationId xmlns:a16="http://schemas.microsoft.com/office/drawing/2014/main" id="{19977CF6-48BE-E45C-26B1-831B3497897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1476375"/>
          <a:ext cx="3214581" cy="2371412"/>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6E8A3B-BB06-48B7-BC16-A6FDBA53C1BD}">
  <dimension ref="A2:G63"/>
  <sheetViews>
    <sheetView tabSelected="1" topLeftCell="A29" workbookViewId="0"/>
  </sheetViews>
  <sheetFormatPr defaultColWidth="8.85546875" defaultRowHeight="15" x14ac:dyDescent="0.25"/>
  <sheetData>
    <row r="2" spans="1:7" ht="23.25" x14ac:dyDescent="0.35">
      <c r="A2" s="20" t="s">
        <v>47</v>
      </c>
      <c r="B2" s="20"/>
      <c r="C2" s="20"/>
      <c r="D2" s="20"/>
      <c r="E2" s="20"/>
      <c r="F2" s="20"/>
    </row>
    <row r="3" spans="1:7" ht="18.75" x14ac:dyDescent="0.3">
      <c r="A3" s="22" t="s">
        <v>49</v>
      </c>
      <c r="B3" s="22"/>
      <c r="C3" s="22"/>
      <c r="D3" s="22"/>
      <c r="E3" s="22"/>
      <c r="F3" s="22"/>
      <c r="G3" s="22"/>
    </row>
    <row r="21" spans="1:3" ht="21" x14ac:dyDescent="0.35">
      <c r="A21" s="21" t="s">
        <v>48</v>
      </c>
      <c r="B21" s="21"/>
      <c r="C21" s="21"/>
    </row>
    <row r="23" spans="1:3" x14ac:dyDescent="0.25">
      <c r="A23" t="s">
        <v>50</v>
      </c>
    </row>
    <row r="24" spans="1:3" x14ac:dyDescent="0.25">
      <c r="A24" t="s">
        <v>52</v>
      </c>
    </row>
    <row r="25" spans="1:3" x14ac:dyDescent="0.25">
      <c r="A25" t="s">
        <v>51</v>
      </c>
    </row>
    <row r="28" spans="1:3" x14ac:dyDescent="0.25">
      <c r="B28" t="s">
        <v>19</v>
      </c>
    </row>
    <row r="29" spans="1:3" x14ac:dyDescent="0.25">
      <c r="B29" t="s">
        <v>46</v>
      </c>
    </row>
    <row r="32" spans="1:3" x14ac:dyDescent="0.25">
      <c r="B32" t="s">
        <v>20</v>
      </c>
    </row>
    <row r="33" spans="2:2" x14ac:dyDescent="0.25">
      <c r="B33" t="s">
        <v>21</v>
      </c>
    </row>
    <row r="34" spans="2:2" x14ac:dyDescent="0.25">
      <c r="B34" t="s">
        <v>22</v>
      </c>
    </row>
    <row r="36" spans="2:2" x14ac:dyDescent="0.25">
      <c r="B36" t="s">
        <v>23</v>
      </c>
    </row>
    <row r="37" spans="2:2" x14ac:dyDescent="0.25">
      <c r="B37" t="s">
        <v>24</v>
      </c>
    </row>
    <row r="38" spans="2:2" x14ac:dyDescent="0.25">
      <c r="B38" t="s">
        <v>25</v>
      </c>
    </row>
    <row r="39" spans="2:2" x14ac:dyDescent="0.25">
      <c r="B39" t="s">
        <v>26</v>
      </c>
    </row>
    <row r="40" spans="2:2" x14ac:dyDescent="0.25">
      <c r="B40" t="s">
        <v>27</v>
      </c>
    </row>
    <row r="41" spans="2:2" x14ac:dyDescent="0.25">
      <c r="B41" t="s">
        <v>28</v>
      </c>
    </row>
    <row r="42" spans="2:2" x14ac:dyDescent="0.25">
      <c r="B42" t="s">
        <v>29</v>
      </c>
    </row>
    <row r="43" spans="2:2" x14ac:dyDescent="0.25">
      <c r="B43" t="s">
        <v>30</v>
      </c>
    </row>
    <row r="45" spans="2:2" x14ac:dyDescent="0.25">
      <c r="B45" t="s">
        <v>31</v>
      </c>
    </row>
    <row r="46" spans="2:2" x14ac:dyDescent="0.25">
      <c r="B46" t="s">
        <v>32</v>
      </c>
    </row>
    <row r="47" spans="2:2" x14ac:dyDescent="0.25">
      <c r="B47" t="s">
        <v>33</v>
      </c>
    </row>
    <row r="48" spans="2:2" x14ac:dyDescent="0.25">
      <c r="B48" t="s">
        <v>34</v>
      </c>
    </row>
    <row r="49" spans="2:2" x14ac:dyDescent="0.25">
      <c r="B49" t="s">
        <v>35</v>
      </c>
    </row>
    <row r="50" spans="2:2" x14ac:dyDescent="0.25">
      <c r="B50" t="s">
        <v>36</v>
      </c>
    </row>
    <row r="51" spans="2:2" x14ac:dyDescent="0.25">
      <c r="B51" t="s">
        <v>37</v>
      </c>
    </row>
    <row r="53" spans="2:2" x14ac:dyDescent="0.25">
      <c r="B53" t="s">
        <v>38</v>
      </c>
    </row>
    <row r="54" spans="2:2" x14ac:dyDescent="0.25">
      <c r="B54" t="s">
        <v>39</v>
      </c>
    </row>
    <row r="56" spans="2:2" x14ac:dyDescent="0.25">
      <c r="B56" t="s">
        <v>40</v>
      </c>
    </row>
    <row r="57" spans="2:2" x14ac:dyDescent="0.25">
      <c r="B57" t="s">
        <v>41</v>
      </c>
    </row>
    <row r="59" spans="2:2" x14ac:dyDescent="0.25">
      <c r="B59" t="s">
        <v>42</v>
      </c>
    </row>
    <row r="60" spans="2:2" x14ac:dyDescent="0.25">
      <c r="B60" t="s">
        <v>43</v>
      </c>
    </row>
    <row r="62" spans="2:2" x14ac:dyDescent="0.25">
      <c r="B62" t="s">
        <v>44</v>
      </c>
    </row>
    <row r="63" spans="2:2" x14ac:dyDescent="0.25">
      <c r="B63" t="s">
        <v>45</v>
      </c>
    </row>
  </sheetData>
  <mergeCells count="3">
    <mergeCell ref="A2:F2"/>
    <mergeCell ref="A21:C21"/>
    <mergeCell ref="A3:G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
  <sheetViews>
    <sheetView showGridLines="0" workbookViewId="0">
      <selection activeCell="A6" sqref="A6"/>
    </sheetView>
  </sheetViews>
  <sheetFormatPr defaultColWidth="8.85546875" defaultRowHeight="15" x14ac:dyDescent="0.25"/>
  <cols>
    <col min="1" max="1" width="19.140625" customWidth="1"/>
  </cols>
  <sheetData>
    <row r="1" spans="1:18" x14ac:dyDescent="0.25">
      <c r="A1" s="15"/>
      <c r="B1" s="15"/>
      <c r="C1" s="15"/>
      <c r="D1" s="1"/>
      <c r="E1" s="1"/>
      <c r="F1" s="1"/>
      <c r="G1" s="1"/>
      <c r="H1" s="1"/>
      <c r="I1" s="1"/>
      <c r="J1" s="1"/>
      <c r="K1" s="1"/>
      <c r="L1" s="1"/>
      <c r="M1" s="1"/>
      <c r="N1" s="1"/>
      <c r="O1" s="1"/>
      <c r="P1" s="1"/>
      <c r="Q1" s="1"/>
      <c r="R1" s="1"/>
    </row>
    <row r="2" spans="1:18" ht="18.75" x14ac:dyDescent="0.4">
      <c r="A2" s="2" t="s">
        <v>17</v>
      </c>
      <c r="B2" s="1"/>
      <c r="C2" s="1"/>
      <c r="D2" s="1"/>
      <c r="E2" s="1"/>
      <c r="F2" s="1"/>
      <c r="G2" s="1"/>
      <c r="H2" s="1"/>
      <c r="I2" s="1"/>
      <c r="J2" s="1"/>
      <c r="K2" s="1"/>
      <c r="L2" s="1"/>
      <c r="M2" s="1"/>
      <c r="N2" s="1"/>
      <c r="O2" s="1"/>
      <c r="P2" s="1"/>
      <c r="Q2" s="1"/>
      <c r="R2" s="1"/>
    </row>
    <row r="3" spans="1:18" x14ac:dyDescent="0.25">
      <c r="A3" s="1" t="s">
        <v>53</v>
      </c>
      <c r="B3" s="16">
        <v>7.4999999999999997E-2</v>
      </c>
      <c r="C3" s="1"/>
      <c r="D3" s="1"/>
      <c r="E3" s="1"/>
      <c r="F3" s="1"/>
      <c r="G3" s="1"/>
      <c r="H3" s="1"/>
      <c r="I3" s="1"/>
      <c r="J3" s="1"/>
      <c r="K3" s="1"/>
      <c r="L3" s="1"/>
      <c r="M3" s="1"/>
      <c r="N3" s="1"/>
      <c r="O3" s="1"/>
      <c r="P3" s="1"/>
      <c r="Q3" s="1"/>
      <c r="R3" s="1"/>
    </row>
    <row r="4" spans="1:18" x14ac:dyDescent="0.25">
      <c r="A4" s="1" t="s">
        <v>18</v>
      </c>
      <c r="B4" s="16">
        <v>0.2</v>
      </c>
      <c r="C4" s="1"/>
      <c r="D4" s="1"/>
      <c r="E4" s="1"/>
      <c r="F4" s="1"/>
      <c r="G4" s="1"/>
      <c r="H4" s="1"/>
      <c r="I4" s="1"/>
      <c r="J4" s="1"/>
      <c r="K4" s="1"/>
      <c r="L4" s="1"/>
      <c r="M4" s="1"/>
      <c r="N4" s="1"/>
      <c r="O4" s="1"/>
      <c r="P4" s="1"/>
      <c r="Q4" s="1"/>
      <c r="R4" s="1"/>
    </row>
    <row r="5" spans="1:18" x14ac:dyDescent="0.25">
      <c r="A5" s="15"/>
      <c r="B5" s="15"/>
      <c r="C5" s="15"/>
      <c r="D5" s="1"/>
      <c r="E5" s="1"/>
      <c r="F5" s="1"/>
      <c r="G5" s="1"/>
      <c r="H5" s="1"/>
      <c r="I5" s="1"/>
      <c r="J5" s="1"/>
      <c r="K5" s="1"/>
      <c r="L5" s="1"/>
      <c r="M5" s="1"/>
      <c r="N5" s="1"/>
      <c r="O5" s="1"/>
      <c r="P5" s="1"/>
      <c r="Q5" s="1"/>
      <c r="R5" s="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F772DD-29B7-47C7-9B9E-C12637CE1428}">
  <dimension ref="A1:N966"/>
  <sheetViews>
    <sheetView showGridLines="0" workbookViewId="0"/>
  </sheetViews>
  <sheetFormatPr defaultColWidth="9.140625" defaultRowHeight="14.25" x14ac:dyDescent="0.2"/>
  <cols>
    <col min="1" max="1" width="9.140625" style="5"/>
    <col min="2" max="2" width="44.85546875" style="5" customWidth="1"/>
    <col min="3" max="7" width="11.7109375" style="5" customWidth="1"/>
    <col min="8" max="8" width="9.140625" style="5" customWidth="1"/>
    <col min="9" max="16384" width="9.140625" style="5"/>
  </cols>
  <sheetData>
    <row r="1" spans="1:14" ht="18.75" x14ac:dyDescent="0.4">
      <c r="A1" s="2" t="s">
        <v>0</v>
      </c>
      <c r="B1" s="4"/>
      <c r="C1" s="14" t="s">
        <v>1</v>
      </c>
      <c r="D1" s="14" t="s">
        <v>2</v>
      </c>
      <c r="E1" s="14" t="s">
        <v>3</v>
      </c>
      <c r="F1" s="14" t="s">
        <v>4</v>
      </c>
      <c r="G1" s="14" t="s">
        <v>5</v>
      </c>
      <c r="H1" s="14" t="s">
        <v>55</v>
      </c>
      <c r="I1" s="14" t="s">
        <v>56</v>
      </c>
      <c r="J1" s="14" t="s">
        <v>57</v>
      </c>
      <c r="K1" s="14" t="s">
        <v>58</v>
      </c>
      <c r="L1" s="14" t="s">
        <v>59</v>
      </c>
      <c r="M1" s="4"/>
      <c r="N1" s="4"/>
    </row>
    <row r="2" spans="1:14" x14ac:dyDescent="0.2">
      <c r="A2" s="4"/>
      <c r="B2" s="10" t="s">
        <v>6</v>
      </c>
      <c r="C2" s="6">
        <v>0</v>
      </c>
      <c r="D2" s="6">
        <v>0</v>
      </c>
      <c r="E2" s="6">
        <v>0</v>
      </c>
      <c r="F2" s="6">
        <v>0</v>
      </c>
      <c r="G2" s="6">
        <v>0</v>
      </c>
      <c r="H2" s="6">
        <v>0</v>
      </c>
      <c r="I2" s="6">
        <v>0</v>
      </c>
      <c r="J2" s="6">
        <v>0</v>
      </c>
      <c r="K2" s="6">
        <v>0</v>
      </c>
      <c r="L2" s="6">
        <v>0</v>
      </c>
      <c r="M2" s="4"/>
      <c r="N2" s="4"/>
    </row>
    <row r="3" spans="1:14" x14ac:dyDescent="0.2">
      <c r="A3" s="4"/>
      <c r="B3" s="18" t="s">
        <v>54</v>
      </c>
      <c r="C3" s="19">
        <v>0</v>
      </c>
      <c r="D3" s="19">
        <v>0</v>
      </c>
      <c r="E3" s="19">
        <v>0</v>
      </c>
      <c r="F3" s="19">
        <v>0</v>
      </c>
      <c r="G3" s="19">
        <v>0</v>
      </c>
      <c r="H3" s="19">
        <v>0</v>
      </c>
      <c r="I3" s="19">
        <v>0</v>
      </c>
      <c r="J3" s="19">
        <v>0</v>
      </c>
      <c r="K3" s="19">
        <v>0</v>
      </c>
      <c r="L3" s="19">
        <v>0</v>
      </c>
      <c r="M3" s="4"/>
      <c r="N3" s="4"/>
    </row>
    <row r="4" spans="1:14" x14ac:dyDescent="0.2">
      <c r="A4" s="4"/>
      <c r="B4" s="10" t="s">
        <v>7</v>
      </c>
      <c r="C4" s="7">
        <v>0</v>
      </c>
      <c r="D4" s="7">
        <v>0</v>
      </c>
      <c r="E4" s="7">
        <v>0</v>
      </c>
      <c r="F4" s="7">
        <v>0</v>
      </c>
      <c r="G4" s="7">
        <v>0</v>
      </c>
      <c r="H4" s="7">
        <v>0</v>
      </c>
      <c r="I4" s="7">
        <v>0</v>
      </c>
      <c r="J4" s="7">
        <v>0</v>
      </c>
      <c r="K4" s="7">
        <v>0</v>
      </c>
      <c r="L4" s="7">
        <v>0</v>
      </c>
      <c r="M4" s="4"/>
      <c r="N4" s="4"/>
    </row>
    <row r="5" spans="1:14" ht="15" x14ac:dyDescent="0.25">
      <c r="A5" s="4"/>
      <c r="B5" s="8" t="s">
        <v>8</v>
      </c>
      <c r="C5" s="9">
        <f t="shared" ref="C5:H5" si="0">-SUM(C2:C4)</f>
        <v>0</v>
      </c>
      <c r="D5" s="9">
        <f t="shared" si="0"/>
        <v>0</v>
      </c>
      <c r="E5" s="9">
        <f t="shared" si="0"/>
        <v>0</v>
      </c>
      <c r="F5" s="9">
        <f t="shared" si="0"/>
        <v>0</v>
      </c>
      <c r="G5" s="9">
        <f t="shared" si="0"/>
        <v>0</v>
      </c>
      <c r="H5" s="9">
        <f t="shared" si="0"/>
        <v>0</v>
      </c>
      <c r="I5" s="9">
        <f t="shared" ref="I5:J5" si="1">-SUM(I2:I4)</f>
        <v>0</v>
      </c>
      <c r="J5" s="9">
        <f t="shared" si="1"/>
        <v>0</v>
      </c>
      <c r="K5" s="9">
        <f t="shared" ref="K5" si="2">-SUM(K2:K4)</f>
        <v>0</v>
      </c>
      <c r="L5" s="9">
        <f t="shared" ref="L5" si="3">-SUM(L2:L4)</f>
        <v>0</v>
      </c>
      <c r="M5" s="4"/>
      <c r="N5" s="4"/>
    </row>
    <row r="6" spans="1:14" x14ac:dyDescent="0.2">
      <c r="A6" s="4"/>
      <c r="B6" s="4" t="s">
        <v>9</v>
      </c>
      <c r="C6" s="7">
        <f>-Inputs!$B$4*C5</f>
        <v>0</v>
      </c>
      <c r="D6" s="7">
        <f>-Inputs!$B$4*D5</f>
        <v>0</v>
      </c>
      <c r="E6" s="7">
        <f>-Inputs!$B$4*E5</f>
        <v>0</v>
      </c>
      <c r="F6" s="7">
        <f>-Inputs!$B$4*F5</f>
        <v>0</v>
      </c>
      <c r="G6" s="7">
        <f>-Inputs!$B$4*G5</f>
        <v>0</v>
      </c>
      <c r="H6" s="7">
        <f>-Inputs!$B$4*H5</f>
        <v>0</v>
      </c>
      <c r="I6" s="7">
        <f>-Inputs!$B$4*I5</f>
        <v>0</v>
      </c>
      <c r="J6" s="7">
        <f>-Inputs!$B$4*J5</f>
        <v>0</v>
      </c>
      <c r="K6" s="7">
        <f>-Inputs!$B$4*K5</f>
        <v>0</v>
      </c>
      <c r="L6" s="7">
        <f>-Inputs!$B$4*L5</f>
        <v>0</v>
      </c>
      <c r="M6" s="4"/>
      <c r="N6" s="4"/>
    </row>
    <row r="7" spans="1:14" ht="15" x14ac:dyDescent="0.25">
      <c r="A7" s="4"/>
      <c r="B7" s="8" t="s">
        <v>10</v>
      </c>
      <c r="C7" s="9">
        <f t="shared" ref="C7:H7" si="4">SUM(C5:C6)</f>
        <v>0</v>
      </c>
      <c r="D7" s="9">
        <f t="shared" si="4"/>
        <v>0</v>
      </c>
      <c r="E7" s="9">
        <f t="shared" si="4"/>
        <v>0</v>
      </c>
      <c r="F7" s="9">
        <f t="shared" si="4"/>
        <v>0</v>
      </c>
      <c r="G7" s="9">
        <f t="shared" si="4"/>
        <v>0</v>
      </c>
      <c r="H7" s="9">
        <f t="shared" si="4"/>
        <v>0</v>
      </c>
      <c r="I7" s="9">
        <f t="shared" ref="I7:J7" si="5">SUM(I5:I6)</f>
        <v>0</v>
      </c>
      <c r="J7" s="9">
        <f t="shared" si="5"/>
        <v>0</v>
      </c>
      <c r="K7" s="9">
        <f t="shared" ref="K7" si="6">SUM(K5:K6)</f>
        <v>0</v>
      </c>
      <c r="L7" s="9">
        <f t="shared" ref="L7" si="7">SUM(L5:L6)</f>
        <v>0</v>
      </c>
      <c r="M7" s="4"/>
      <c r="N7" s="4"/>
    </row>
    <row r="8" spans="1:14" ht="8.25" customHeight="1" x14ac:dyDescent="0.25">
      <c r="A8" s="4"/>
      <c r="B8" s="8"/>
      <c r="C8" s="4"/>
      <c r="D8" s="4"/>
      <c r="E8" s="4"/>
      <c r="F8" s="4"/>
      <c r="G8" s="4"/>
      <c r="H8" s="4"/>
      <c r="I8" s="4"/>
      <c r="J8" s="4"/>
      <c r="K8" s="4"/>
      <c r="L8" s="4"/>
      <c r="M8" s="4"/>
      <c r="N8" s="4"/>
    </row>
    <row r="9" spans="1:14" ht="15" x14ac:dyDescent="0.25">
      <c r="A9" s="4"/>
      <c r="B9" s="11" t="s">
        <v>11</v>
      </c>
      <c r="C9" s="12">
        <f>NPV(Inputs!B3, Analysis!C7:L7)</f>
        <v>0</v>
      </c>
      <c r="D9" s="4"/>
      <c r="E9" s="4"/>
      <c r="F9" s="4"/>
      <c r="G9" s="4"/>
      <c r="H9" s="4"/>
      <c r="I9" s="4"/>
      <c r="J9" s="4"/>
      <c r="K9" s="4"/>
      <c r="L9" s="4"/>
      <c r="M9" s="4"/>
      <c r="N9" s="4"/>
    </row>
    <row r="10" spans="1:14" x14ac:dyDescent="0.2">
      <c r="A10" s="4"/>
      <c r="B10" s="4"/>
      <c r="C10" s="4"/>
      <c r="D10" s="4"/>
      <c r="E10" s="4"/>
      <c r="F10" s="4"/>
      <c r="G10" s="4"/>
      <c r="H10" s="4"/>
      <c r="I10" s="4"/>
      <c r="J10" s="4"/>
      <c r="K10" s="4"/>
      <c r="L10" s="4"/>
      <c r="M10" s="4"/>
      <c r="N10" s="4"/>
    </row>
    <row r="11" spans="1:14" ht="18.75" x14ac:dyDescent="0.4">
      <c r="A11" s="3" t="s">
        <v>12</v>
      </c>
      <c r="B11" s="4"/>
      <c r="C11" s="14" t="s">
        <v>1</v>
      </c>
      <c r="D11" s="14" t="s">
        <v>2</v>
      </c>
      <c r="E11" s="14" t="s">
        <v>3</v>
      </c>
      <c r="F11" s="14" t="s">
        <v>4</v>
      </c>
      <c r="G11" s="14" t="s">
        <v>5</v>
      </c>
      <c r="H11" s="14" t="s">
        <v>55</v>
      </c>
      <c r="I11" s="14" t="s">
        <v>56</v>
      </c>
      <c r="J11" s="14" t="s">
        <v>57</v>
      </c>
      <c r="K11" s="14" t="s">
        <v>58</v>
      </c>
      <c r="L11" s="14" t="s">
        <v>59</v>
      </c>
      <c r="M11" s="4"/>
      <c r="N11" s="4"/>
    </row>
    <row r="12" spans="1:14" ht="18.75" x14ac:dyDescent="0.4">
      <c r="A12" s="3"/>
      <c r="B12" s="4" t="s">
        <v>54</v>
      </c>
      <c r="C12" s="19">
        <v>0</v>
      </c>
      <c r="D12" s="19">
        <v>0</v>
      </c>
      <c r="E12" s="19">
        <v>0</v>
      </c>
      <c r="F12" s="19">
        <v>0</v>
      </c>
      <c r="G12" s="19">
        <v>0</v>
      </c>
      <c r="H12" s="19">
        <v>0</v>
      </c>
      <c r="I12" s="19">
        <v>0</v>
      </c>
      <c r="J12" s="19">
        <v>0</v>
      </c>
      <c r="K12" s="19">
        <v>0</v>
      </c>
      <c r="L12" s="19">
        <v>0</v>
      </c>
      <c r="M12" s="4"/>
      <c r="N12" s="4"/>
    </row>
    <row r="13" spans="1:14" x14ac:dyDescent="0.2">
      <c r="A13" s="4"/>
      <c r="B13" s="10" t="s">
        <v>7</v>
      </c>
      <c r="C13" s="6">
        <v>0</v>
      </c>
      <c r="D13" s="6">
        <v>0</v>
      </c>
      <c r="E13" s="6">
        <v>0</v>
      </c>
      <c r="F13" s="6">
        <v>0</v>
      </c>
      <c r="G13" s="6">
        <v>0</v>
      </c>
      <c r="H13" s="6">
        <v>0</v>
      </c>
      <c r="I13" s="6">
        <v>0</v>
      </c>
      <c r="J13" s="6">
        <v>0</v>
      </c>
      <c r="K13" s="6">
        <v>0</v>
      </c>
      <c r="L13" s="6">
        <v>0</v>
      </c>
      <c r="M13" s="4"/>
      <c r="N13" s="4"/>
    </row>
    <row r="14" spans="1:14" ht="15" x14ac:dyDescent="0.25">
      <c r="A14" s="4"/>
      <c r="B14" s="8" t="s">
        <v>8</v>
      </c>
      <c r="C14" s="13">
        <f>-SUM(C12:C13)</f>
        <v>0</v>
      </c>
      <c r="D14" s="13">
        <f t="shared" ref="D14:G14" si="8">-SUM(D12:D13)</f>
        <v>0</v>
      </c>
      <c r="E14" s="13">
        <f t="shared" si="8"/>
        <v>0</v>
      </c>
      <c r="F14" s="13">
        <f t="shared" si="8"/>
        <v>0</v>
      </c>
      <c r="G14" s="13">
        <f t="shared" si="8"/>
        <v>0</v>
      </c>
      <c r="H14" s="13">
        <f t="shared" ref="H14:L14" si="9">-SUM(H12:H13)</f>
        <v>0</v>
      </c>
      <c r="I14" s="13">
        <f t="shared" si="9"/>
        <v>0</v>
      </c>
      <c r="J14" s="13">
        <f t="shared" si="9"/>
        <v>0</v>
      </c>
      <c r="K14" s="13">
        <f t="shared" si="9"/>
        <v>0</v>
      </c>
      <c r="L14" s="13">
        <f t="shared" si="9"/>
        <v>0</v>
      </c>
      <c r="M14" s="4"/>
      <c r="N14" s="4"/>
    </row>
    <row r="15" spans="1:14" x14ac:dyDescent="0.2">
      <c r="A15" s="4"/>
      <c r="B15" s="10" t="s">
        <v>60</v>
      </c>
      <c r="C15" s="6">
        <v>0</v>
      </c>
      <c r="D15" s="6">
        <v>0</v>
      </c>
      <c r="E15" s="6">
        <v>0</v>
      </c>
      <c r="F15" s="6">
        <v>0</v>
      </c>
      <c r="G15" s="6">
        <v>0</v>
      </c>
      <c r="H15" s="6">
        <v>0</v>
      </c>
      <c r="I15" s="6">
        <v>0</v>
      </c>
      <c r="J15" s="6">
        <v>0</v>
      </c>
      <c r="K15" s="6">
        <v>0</v>
      </c>
      <c r="L15" s="6">
        <v>0</v>
      </c>
      <c r="M15" s="4"/>
      <c r="N15" s="4"/>
    </row>
    <row r="16" spans="1:14" x14ac:dyDescent="0.2">
      <c r="A16" s="4"/>
      <c r="B16" s="10" t="s">
        <v>13</v>
      </c>
      <c r="C16" s="6">
        <v>0</v>
      </c>
      <c r="D16" s="6">
        <v>0</v>
      </c>
      <c r="E16" s="6">
        <v>0</v>
      </c>
      <c r="F16" s="6">
        <v>0</v>
      </c>
      <c r="G16" s="6">
        <v>0</v>
      </c>
      <c r="H16" s="6">
        <v>0</v>
      </c>
      <c r="I16" s="6">
        <v>0</v>
      </c>
      <c r="J16" s="6">
        <v>0</v>
      </c>
      <c r="K16" s="6">
        <v>0</v>
      </c>
      <c r="L16" s="6">
        <v>0</v>
      </c>
      <c r="M16" s="4"/>
      <c r="N16" s="4"/>
    </row>
    <row r="17" spans="1:14" x14ac:dyDescent="0.2">
      <c r="A17" s="4"/>
      <c r="B17" s="10" t="s">
        <v>9</v>
      </c>
      <c r="C17" s="7">
        <f>SUM(C14:C16)*-Inputs!$B$4</f>
        <v>0</v>
      </c>
      <c r="D17" s="7">
        <f>SUM(D14:D16)*-Inputs!$B$4</f>
        <v>0</v>
      </c>
      <c r="E17" s="7">
        <f>SUM(E14:E16)*-Inputs!$B$4</f>
        <v>0</v>
      </c>
      <c r="F17" s="7">
        <f>SUM(F14:F16)*-Inputs!$B$4</f>
        <v>0</v>
      </c>
      <c r="G17" s="7">
        <f>SUM(G14:G16)*-Inputs!$B$4</f>
        <v>0</v>
      </c>
      <c r="H17" s="7">
        <f>SUM(H14:H16)*-Inputs!$B$4</f>
        <v>0</v>
      </c>
      <c r="I17" s="7">
        <f>SUM(I14:I16)*-Inputs!$B$4</f>
        <v>0</v>
      </c>
      <c r="J17" s="7">
        <f>SUM(J14:J16)*-Inputs!$B$4</f>
        <v>0</v>
      </c>
      <c r="K17" s="7">
        <f>SUM(K14:K16)*-Inputs!$B$4</f>
        <v>0</v>
      </c>
      <c r="L17" s="7">
        <f>SUM(L14:L16)*-Inputs!$B$4</f>
        <v>0</v>
      </c>
      <c r="M17" s="4"/>
      <c r="N17" s="4"/>
    </row>
    <row r="18" spans="1:14" ht="15" x14ac:dyDescent="0.25">
      <c r="A18" s="4"/>
      <c r="B18" s="8" t="s">
        <v>10</v>
      </c>
      <c r="C18" s="9">
        <f>SUM(C14,C17)</f>
        <v>0</v>
      </c>
      <c r="D18" s="9">
        <f>SUM(D14,D17)</f>
        <v>0</v>
      </c>
      <c r="E18" s="9">
        <f>SUM(E14,E17)</f>
        <v>0</v>
      </c>
      <c r="F18" s="9">
        <f>SUM(F14,F17)</f>
        <v>0</v>
      </c>
      <c r="G18" s="9">
        <f>SUM(G14,G17)</f>
        <v>0</v>
      </c>
      <c r="H18" s="9">
        <f t="shared" ref="H18:L18" si="10">SUM(H14,H17)</f>
        <v>0</v>
      </c>
      <c r="I18" s="9">
        <f t="shared" si="10"/>
        <v>0</v>
      </c>
      <c r="J18" s="9">
        <f t="shared" si="10"/>
        <v>0</v>
      </c>
      <c r="K18" s="9">
        <f t="shared" si="10"/>
        <v>0</v>
      </c>
      <c r="L18" s="9">
        <f t="shared" si="10"/>
        <v>0</v>
      </c>
      <c r="M18" s="4"/>
      <c r="N18" s="4"/>
    </row>
    <row r="19" spans="1:14" x14ac:dyDescent="0.2">
      <c r="A19" s="4"/>
      <c r="B19" s="4"/>
      <c r="C19" s="4"/>
      <c r="D19" s="4"/>
      <c r="E19" s="4"/>
      <c r="F19" s="4"/>
      <c r="G19" s="4"/>
      <c r="H19" s="4"/>
      <c r="I19" s="4"/>
      <c r="J19" s="4"/>
      <c r="K19" s="4"/>
      <c r="L19" s="4"/>
      <c r="M19" s="4"/>
      <c r="N19" s="4"/>
    </row>
    <row r="20" spans="1:14" x14ac:dyDescent="0.2">
      <c r="A20" s="4"/>
      <c r="B20" s="10" t="s">
        <v>14</v>
      </c>
      <c r="C20" s="6">
        <f>C18</f>
        <v>0</v>
      </c>
      <c r="D20" s="6">
        <f t="shared" ref="D20:G20" si="11">D18</f>
        <v>0</v>
      </c>
      <c r="E20" s="6">
        <f t="shared" si="11"/>
        <v>0</v>
      </c>
      <c r="F20" s="6">
        <f t="shared" si="11"/>
        <v>0</v>
      </c>
      <c r="G20" s="6">
        <f t="shared" si="11"/>
        <v>0</v>
      </c>
      <c r="H20" s="6">
        <f t="shared" ref="H20:L20" si="12">H18</f>
        <v>0</v>
      </c>
      <c r="I20" s="6">
        <f t="shared" si="12"/>
        <v>0</v>
      </c>
      <c r="J20" s="6">
        <f t="shared" si="12"/>
        <v>0</v>
      </c>
      <c r="K20" s="6">
        <f t="shared" si="12"/>
        <v>0</v>
      </c>
      <c r="L20" s="6">
        <f t="shared" si="12"/>
        <v>0</v>
      </c>
      <c r="M20" s="4"/>
      <c r="N20" s="4"/>
    </row>
    <row r="21" spans="1:14" x14ac:dyDescent="0.2">
      <c r="A21" s="4"/>
      <c r="B21" s="4" t="s">
        <v>15</v>
      </c>
      <c r="C21" s="6">
        <v>0</v>
      </c>
      <c r="D21" s="6">
        <v>0</v>
      </c>
      <c r="E21" s="6">
        <v>0</v>
      </c>
      <c r="F21" s="6">
        <v>0</v>
      </c>
      <c r="G21" s="6">
        <v>0</v>
      </c>
      <c r="H21" s="6">
        <v>0</v>
      </c>
      <c r="I21" s="6">
        <v>0</v>
      </c>
      <c r="J21" s="6">
        <v>0</v>
      </c>
      <c r="K21" s="6">
        <v>0</v>
      </c>
      <c r="L21" s="6">
        <v>0</v>
      </c>
      <c r="M21" s="4"/>
      <c r="N21" s="4"/>
    </row>
    <row r="22" spans="1:14" x14ac:dyDescent="0.2">
      <c r="A22" s="4"/>
      <c r="B22" s="4" t="s">
        <v>61</v>
      </c>
      <c r="C22" s="6"/>
      <c r="D22" s="6"/>
      <c r="E22" s="6"/>
      <c r="F22" s="6"/>
      <c r="G22" s="6"/>
      <c r="H22" s="6"/>
      <c r="I22" s="6"/>
      <c r="J22" s="6"/>
      <c r="K22" s="6"/>
      <c r="L22" s="6"/>
      <c r="M22" s="4"/>
      <c r="N22" s="4"/>
    </row>
    <row r="23" spans="1:14" ht="15" x14ac:dyDescent="0.25">
      <c r="A23" s="4"/>
      <c r="B23" s="8" t="s">
        <v>16</v>
      </c>
      <c r="C23" s="13">
        <f>SUM(C20:C21)</f>
        <v>0</v>
      </c>
      <c r="D23" s="13">
        <f t="shared" ref="D23:F23" si="13">SUM(D20:D21)</f>
        <v>0</v>
      </c>
      <c r="E23" s="13">
        <f t="shared" si="13"/>
        <v>0</v>
      </c>
      <c r="F23" s="13">
        <f t="shared" si="13"/>
        <v>0</v>
      </c>
      <c r="G23" s="13">
        <f>SUM(G20:G21)</f>
        <v>0</v>
      </c>
      <c r="H23" s="13">
        <f t="shared" ref="H23:L23" si="14">SUM(H20:H21)</f>
        <v>0</v>
      </c>
      <c r="I23" s="13">
        <f t="shared" si="14"/>
        <v>0</v>
      </c>
      <c r="J23" s="13">
        <f t="shared" si="14"/>
        <v>0</v>
      </c>
      <c r="K23" s="13">
        <f t="shared" si="14"/>
        <v>0</v>
      </c>
      <c r="L23" s="13">
        <f t="shared" si="14"/>
        <v>0</v>
      </c>
      <c r="M23" s="4"/>
      <c r="N23" s="4"/>
    </row>
    <row r="24" spans="1:14" ht="15" x14ac:dyDescent="0.25">
      <c r="A24" s="4"/>
      <c r="B24" s="8"/>
      <c r="C24" s="4"/>
      <c r="D24" s="4"/>
      <c r="E24" s="4"/>
      <c r="F24" s="4"/>
      <c r="G24" s="4"/>
      <c r="H24" s="4"/>
      <c r="I24" s="4"/>
      <c r="J24" s="4"/>
      <c r="K24" s="4"/>
      <c r="L24" s="4"/>
      <c r="M24" s="4"/>
      <c r="N24" s="4"/>
    </row>
    <row r="25" spans="1:14" ht="15" x14ac:dyDescent="0.25">
      <c r="A25" s="4"/>
      <c r="B25" s="11" t="s">
        <v>11</v>
      </c>
      <c r="C25" s="12">
        <f>NPV(Inputs!B3, Analysis!C23:L23)</f>
        <v>0</v>
      </c>
      <c r="D25" s="4"/>
      <c r="E25" s="4"/>
      <c r="F25" s="4"/>
      <c r="G25" s="4"/>
      <c r="H25" s="4"/>
      <c r="I25" s="4"/>
      <c r="J25" s="4"/>
      <c r="K25" s="4"/>
      <c r="L25" s="4"/>
      <c r="M25" s="4"/>
      <c r="N25" s="4"/>
    </row>
    <row r="26" spans="1:14" x14ac:dyDescent="0.2">
      <c r="A26" s="4"/>
      <c r="B26" s="4"/>
      <c r="C26" s="4"/>
      <c r="D26" s="4"/>
      <c r="E26" s="4"/>
      <c r="F26" s="4"/>
      <c r="G26" s="4"/>
      <c r="H26" s="4"/>
      <c r="I26" s="4"/>
      <c r="J26" s="4"/>
      <c r="K26" s="4"/>
      <c r="L26" s="4"/>
      <c r="M26" s="4"/>
      <c r="N26" s="4"/>
    </row>
    <row r="27" spans="1:14" x14ac:dyDescent="0.2">
      <c r="A27" s="4"/>
      <c r="B27" s="4"/>
      <c r="C27" s="4"/>
      <c r="D27" s="4"/>
      <c r="E27" s="4"/>
      <c r="F27" s="4"/>
      <c r="G27" s="4"/>
      <c r="H27" s="4"/>
      <c r="I27" s="4"/>
      <c r="J27" s="4"/>
      <c r="K27" s="4"/>
      <c r="L27" s="4"/>
      <c r="M27" s="4"/>
      <c r="N27" s="4"/>
    </row>
    <row r="28" spans="1:14" x14ac:dyDescent="0.2">
      <c r="A28" s="4"/>
      <c r="B28" s="17" t="str">
        <f>IF(C25&gt;C9,"Select Buy", "Select Lease")</f>
        <v>Select Lease</v>
      </c>
      <c r="C28" s="4"/>
      <c r="D28" s="4"/>
      <c r="E28" s="4"/>
      <c r="F28" s="4"/>
      <c r="G28" s="4"/>
      <c r="H28" s="4"/>
      <c r="I28" s="4"/>
      <c r="J28" s="4"/>
      <c r="K28" s="4"/>
      <c r="L28" s="4"/>
      <c r="M28" s="4"/>
      <c r="N28" s="4"/>
    </row>
    <row r="29" spans="1:14" x14ac:dyDescent="0.2">
      <c r="A29" s="4"/>
      <c r="B29" s="4"/>
      <c r="C29" s="4"/>
      <c r="D29" s="4"/>
      <c r="E29" s="4"/>
      <c r="F29" s="4"/>
      <c r="G29" s="4"/>
      <c r="H29" s="4"/>
      <c r="I29" s="4"/>
      <c r="J29" s="4"/>
      <c r="K29" s="4"/>
      <c r="L29" s="4"/>
      <c r="M29" s="4"/>
      <c r="N29" s="4"/>
    </row>
    <row r="30" spans="1:14" x14ac:dyDescent="0.2">
      <c r="A30" s="4"/>
      <c r="B30" s="4"/>
      <c r="C30" s="4"/>
      <c r="D30" s="4"/>
      <c r="E30" s="4"/>
      <c r="F30" s="4"/>
      <c r="G30" s="4"/>
      <c r="H30" s="4"/>
      <c r="I30" s="4"/>
      <c r="J30" s="4"/>
      <c r="K30" s="4"/>
      <c r="L30" s="4"/>
      <c r="M30" s="4"/>
      <c r="N30" s="4"/>
    </row>
    <row r="31" spans="1:14" x14ac:dyDescent="0.2">
      <c r="A31" s="4"/>
      <c r="B31" s="4"/>
      <c r="C31" s="4"/>
      <c r="D31" s="4"/>
      <c r="E31" s="4"/>
      <c r="F31" s="4"/>
      <c r="G31" s="4"/>
      <c r="H31" s="4"/>
      <c r="I31" s="4"/>
      <c r="J31" s="4"/>
      <c r="K31" s="4"/>
      <c r="L31" s="4"/>
      <c r="M31" s="4"/>
      <c r="N31" s="4"/>
    </row>
    <row r="32" spans="1:14" x14ac:dyDescent="0.2">
      <c r="A32" s="4"/>
      <c r="B32" s="4"/>
      <c r="C32" s="4"/>
      <c r="D32" s="4"/>
      <c r="E32" s="4"/>
      <c r="F32" s="4"/>
      <c r="G32" s="4"/>
      <c r="H32" s="4"/>
      <c r="I32" s="4"/>
      <c r="J32" s="4"/>
      <c r="K32" s="4"/>
      <c r="L32" s="4"/>
      <c r="M32" s="4"/>
      <c r="N32" s="4"/>
    </row>
    <row r="33" spans="1:14" x14ac:dyDescent="0.2">
      <c r="A33" s="4"/>
      <c r="B33" s="4"/>
      <c r="C33" s="4"/>
      <c r="D33" s="4"/>
      <c r="E33" s="4"/>
      <c r="F33" s="4"/>
      <c r="G33" s="4"/>
      <c r="H33" s="4"/>
      <c r="I33" s="4"/>
      <c r="J33" s="4"/>
      <c r="K33" s="4"/>
      <c r="L33" s="4"/>
      <c r="M33" s="4"/>
      <c r="N33" s="4"/>
    </row>
    <row r="34" spans="1:14" x14ac:dyDescent="0.2">
      <c r="A34" s="4"/>
      <c r="B34" s="4"/>
      <c r="C34" s="4"/>
      <c r="D34" s="4"/>
      <c r="E34" s="4"/>
      <c r="F34" s="4"/>
      <c r="G34" s="4"/>
      <c r="H34" s="4"/>
      <c r="I34" s="4"/>
      <c r="J34" s="4"/>
      <c r="K34" s="4"/>
      <c r="L34" s="4"/>
      <c r="M34" s="4"/>
      <c r="N34" s="4"/>
    </row>
    <row r="35" spans="1:14" x14ac:dyDescent="0.2">
      <c r="A35" s="4"/>
      <c r="B35" s="4"/>
      <c r="C35" s="4"/>
      <c r="D35" s="4"/>
      <c r="E35" s="4"/>
      <c r="F35" s="4"/>
      <c r="G35" s="4"/>
      <c r="H35" s="4"/>
      <c r="I35" s="4"/>
      <c r="J35" s="4"/>
      <c r="K35" s="4"/>
      <c r="L35" s="4"/>
      <c r="M35" s="4"/>
      <c r="N35" s="4"/>
    </row>
    <row r="36" spans="1:14" x14ac:dyDescent="0.2">
      <c r="A36" s="4"/>
      <c r="B36" s="4"/>
      <c r="C36" s="4"/>
      <c r="D36" s="4"/>
      <c r="E36" s="4"/>
      <c r="F36" s="4"/>
      <c r="G36" s="4"/>
      <c r="H36" s="4"/>
      <c r="I36" s="4"/>
      <c r="J36" s="4"/>
      <c r="K36" s="4"/>
      <c r="L36" s="4"/>
      <c r="M36" s="4"/>
      <c r="N36" s="4"/>
    </row>
    <row r="37" spans="1:14" x14ac:dyDescent="0.2">
      <c r="A37" s="4"/>
      <c r="B37" s="4"/>
      <c r="C37" s="4"/>
      <c r="D37" s="4"/>
      <c r="E37" s="4"/>
      <c r="F37" s="4"/>
      <c r="G37" s="4"/>
      <c r="H37" s="4"/>
      <c r="I37" s="4"/>
      <c r="J37" s="4"/>
      <c r="K37" s="4"/>
      <c r="L37" s="4"/>
      <c r="M37" s="4"/>
      <c r="N37" s="4"/>
    </row>
    <row r="38" spans="1:14" x14ac:dyDescent="0.2">
      <c r="A38" s="4"/>
      <c r="B38" s="4"/>
      <c r="C38" s="4"/>
      <c r="D38" s="4"/>
      <c r="E38" s="4"/>
      <c r="F38" s="4"/>
      <c r="G38" s="4"/>
      <c r="H38" s="4"/>
      <c r="I38" s="4"/>
      <c r="J38" s="4"/>
      <c r="K38" s="4"/>
      <c r="L38" s="4"/>
      <c r="M38" s="4"/>
      <c r="N38" s="4"/>
    </row>
    <row r="39" spans="1:14" x14ac:dyDescent="0.2">
      <c r="A39" s="4"/>
      <c r="B39" s="4"/>
      <c r="C39" s="4"/>
      <c r="D39" s="4"/>
      <c r="E39" s="4"/>
      <c r="F39" s="4"/>
      <c r="G39" s="4"/>
      <c r="H39" s="4"/>
      <c r="I39" s="4"/>
      <c r="J39" s="4"/>
      <c r="K39" s="4"/>
      <c r="L39" s="4"/>
      <c r="M39" s="4"/>
      <c r="N39" s="4"/>
    </row>
    <row r="40" spans="1:14" x14ac:dyDescent="0.2">
      <c r="A40" s="4"/>
      <c r="B40" s="4"/>
      <c r="C40" s="4"/>
      <c r="D40" s="4"/>
      <c r="E40" s="4"/>
      <c r="F40" s="4"/>
      <c r="G40" s="4"/>
      <c r="H40" s="4"/>
      <c r="I40" s="4"/>
      <c r="J40" s="4"/>
      <c r="K40" s="4"/>
      <c r="L40" s="4"/>
      <c r="M40" s="4"/>
      <c r="N40" s="4"/>
    </row>
    <row r="41" spans="1:14" x14ac:dyDescent="0.2">
      <c r="A41" s="4"/>
      <c r="B41" s="4"/>
      <c r="C41" s="4"/>
      <c r="D41" s="4"/>
      <c r="E41" s="4"/>
      <c r="F41" s="4"/>
      <c r="G41" s="4"/>
      <c r="H41" s="4"/>
      <c r="I41" s="4"/>
      <c r="J41" s="4"/>
      <c r="K41" s="4"/>
      <c r="L41" s="4"/>
      <c r="M41" s="4"/>
      <c r="N41" s="4"/>
    </row>
    <row r="42" spans="1:14" x14ac:dyDescent="0.2">
      <c r="A42" s="4"/>
      <c r="B42" s="4"/>
      <c r="C42" s="4"/>
      <c r="D42" s="4"/>
      <c r="E42" s="4"/>
      <c r="F42" s="4"/>
      <c r="G42" s="4"/>
      <c r="H42" s="4"/>
      <c r="I42" s="4"/>
      <c r="J42" s="4"/>
      <c r="K42" s="4"/>
      <c r="L42" s="4"/>
      <c r="M42" s="4"/>
      <c r="N42" s="4"/>
    </row>
    <row r="43" spans="1:14" x14ac:dyDescent="0.2">
      <c r="A43" s="4"/>
      <c r="B43" s="4"/>
      <c r="C43" s="4"/>
      <c r="D43" s="4"/>
      <c r="E43" s="4"/>
      <c r="F43" s="4"/>
      <c r="G43" s="4"/>
      <c r="H43" s="4"/>
      <c r="I43" s="4"/>
      <c r="J43" s="4"/>
      <c r="K43" s="4"/>
      <c r="L43" s="4"/>
      <c r="M43" s="4"/>
      <c r="N43" s="4"/>
    </row>
    <row r="44" spans="1:14" x14ac:dyDescent="0.2">
      <c r="A44" s="4"/>
      <c r="B44" s="4"/>
      <c r="C44" s="4"/>
      <c r="D44" s="4"/>
      <c r="E44" s="4"/>
      <c r="F44" s="4"/>
      <c r="G44" s="4"/>
      <c r="H44" s="4"/>
      <c r="I44" s="4"/>
      <c r="J44" s="4"/>
      <c r="K44" s="4"/>
      <c r="L44" s="4"/>
      <c r="M44" s="4"/>
      <c r="N44" s="4"/>
    </row>
    <row r="45" spans="1:14" x14ac:dyDescent="0.2">
      <c r="A45" s="4"/>
      <c r="B45" s="4"/>
      <c r="C45" s="4"/>
      <c r="D45" s="4"/>
      <c r="E45" s="4"/>
      <c r="F45" s="4"/>
      <c r="G45" s="4"/>
      <c r="H45" s="4"/>
      <c r="I45" s="4"/>
      <c r="J45" s="4"/>
      <c r="K45" s="4"/>
      <c r="L45" s="4"/>
      <c r="M45" s="4"/>
      <c r="N45" s="4"/>
    </row>
    <row r="46" spans="1:14" x14ac:dyDescent="0.2">
      <c r="A46" s="4"/>
      <c r="B46" s="4"/>
      <c r="C46" s="4"/>
      <c r="D46" s="4"/>
      <c r="E46" s="4"/>
      <c r="F46" s="4"/>
      <c r="G46" s="4"/>
      <c r="H46" s="4"/>
      <c r="I46" s="4"/>
      <c r="J46" s="4"/>
      <c r="K46" s="4"/>
      <c r="L46" s="4"/>
      <c r="M46" s="4"/>
      <c r="N46" s="4"/>
    </row>
    <row r="47" spans="1:14" x14ac:dyDescent="0.2">
      <c r="A47" s="4"/>
      <c r="B47" s="4"/>
      <c r="C47" s="4"/>
      <c r="D47" s="4"/>
      <c r="E47" s="4"/>
      <c r="F47" s="4"/>
      <c r="G47" s="4"/>
      <c r="H47" s="4"/>
      <c r="I47" s="4"/>
      <c r="J47" s="4"/>
      <c r="K47" s="4"/>
      <c r="L47" s="4"/>
      <c r="M47" s="4"/>
      <c r="N47" s="4"/>
    </row>
    <row r="48" spans="1:14" x14ac:dyDescent="0.2">
      <c r="A48" s="4"/>
      <c r="B48" s="4"/>
      <c r="C48" s="4"/>
      <c r="D48" s="4"/>
      <c r="E48" s="4"/>
      <c r="F48" s="4"/>
      <c r="G48" s="4"/>
      <c r="H48" s="4"/>
      <c r="I48" s="4"/>
      <c r="J48" s="4"/>
      <c r="K48" s="4"/>
      <c r="L48" s="4"/>
      <c r="M48" s="4"/>
      <c r="N48" s="4"/>
    </row>
    <row r="49" spans="1:14" x14ac:dyDescent="0.2">
      <c r="A49" s="4"/>
      <c r="B49" s="4"/>
      <c r="C49" s="4"/>
      <c r="D49" s="4"/>
      <c r="E49" s="4"/>
      <c r="F49" s="4"/>
      <c r="G49" s="4"/>
      <c r="H49" s="4"/>
      <c r="I49" s="4"/>
      <c r="J49" s="4"/>
      <c r="K49" s="4"/>
      <c r="L49" s="4"/>
      <c r="M49" s="4"/>
      <c r="N49" s="4"/>
    </row>
    <row r="50" spans="1:14" x14ac:dyDescent="0.2">
      <c r="A50" s="4"/>
      <c r="B50" s="4"/>
      <c r="C50" s="4"/>
      <c r="D50" s="4"/>
      <c r="E50" s="4"/>
      <c r="F50" s="4"/>
      <c r="G50" s="4"/>
      <c r="H50" s="4"/>
      <c r="I50" s="4"/>
      <c r="J50" s="4"/>
      <c r="K50" s="4"/>
      <c r="L50" s="4"/>
      <c r="M50" s="4"/>
      <c r="N50" s="4"/>
    </row>
    <row r="51" spans="1:14" x14ac:dyDescent="0.2">
      <c r="A51" s="4"/>
      <c r="B51" s="4"/>
      <c r="C51" s="4"/>
      <c r="D51" s="4"/>
      <c r="E51" s="4"/>
      <c r="F51" s="4"/>
      <c r="G51" s="4"/>
      <c r="H51" s="4"/>
      <c r="I51" s="4"/>
      <c r="J51" s="4"/>
      <c r="K51" s="4"/>
      <c r="L51" s="4"/>
      <c r="M51" s="4"/>
      <c r="N51" s="4"/>
    </row>
    <row r="52" spans="1:14" x14ac:dyDescent="0.2">
      <c r="A52" s="4"/>
      <c r="B52" s="4"/>
      <c r="C52" s="4"/>
      <c r="D52" s="4"/>
      <c r="E52" s="4"/>
      <c r="F52" s="4"/>
      <c r="G52" s="4"/>
      <c r="H52" s="4"/>
      <c r="I52" s="4"/>
      <c r="J52" s="4"/>
      <c r="K52" s="4"/>
      <c r="L52" s="4"/>
      <c r="M52" s="4"/>
      <c r="N52" s="4"/>
    </row>
    <row r="53" spans="1:14" x14ac:dyDescent="0.2">
      <c r="A53" s="4"/>
      <c r="B53" s="4"/>
      <c r="C53" s="4"/>
      <c r="D53" s="4"/>
      <c r="E53" s="4"/>
      <c r="F53" s="4"/>
      <c r="G53" s="4"/>
      <c r="H53" s="4"/>
      <c r="I53" s="4"/>
      <c r="J53" s="4"/>
      <c r="K53" s="4"/>
      <c r="L53" s="4"/>
      <c r="M53" s="4"/>
      <c r="N53" s="4"/>
    </row>
    <row r="54" spans="1:14" x14ac:dyDescent="0.2">
      <c r="A54" s="4"/>
      <c r="B54" s="4"/>
      <c r="C54" s="4"/>
      <c r="D54" s="4"/>
      <c r="E54" s="4"/>
      <c r="F54" s="4"/>
      <c r="G54" s="4"/>
      <c r="H54" s="4"/>
      <c r="I54" s="4"/>
      <c r="J54" s="4"/>
      <c r="K54" s="4"/>
      <c r="L54" s="4"/>
      <c r="M54" s="4"/>
      <c r="N54" s="4"/>
    </row>
    <row r="55" spans="1:14" x14ac:dyDescent="0.2">
      <c r="A55" s="4"/>
      <c r="B55" s="4"/>
      <c r="C55" s="4"/>
      <c r="D55" s="4"/>
      <c r="E55" s="4"/>
      <c r="F55" s="4"/>
      <c r="G55" s="4"/>
      <c r="H55" s="4"/>
      <c r="I55" s="4"/>
      <c r="J55" s="4"/>
      <c r="K55" s="4"/>
      <c r="L55" s="4"/>
      <c r="M55" s="4"/>
      <c r="N55" s="4"/>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sheetData>
  <sheetProtection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Inputs</vt:lpstr>
      <vt:lpstr>Analysis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David Marshall</cp:lastModifiedBy>
  <cp:revision/>
  <dcterms:created xsi:type="dcterms:W3CDTF">2021-05-30T11:43:30Z</dcterms:created>
  <dcterms:modified xsi:type="dcterms:W3CDTF">2025-06-08T06:23:04Z</dcterms:modified>
  <cp:category/>
  <cp:contentStatus/>
</cp:coreProperties>
</file>